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C:\Users\oriec\Desktop\"/>
    </mc:Choice>
  </mc:AlternateContent>
  <xr:revisionPtr revIDLastSave="0" documentId="13_ncr:1_{4288875C-4D19-4548-9864-B00F9B6DEF1F}" xr6:coauthVersionLast="36" xr6:coauthVersionMax="36" xr10:uidLastSave="{00000000-0000-0000-0000-000000000000}"/>
  <bookViews>
    <workbookView xWindow="0" yWindow="0" windowWidth="22560" windowHeight="10260" xr2:uid="{00000000-000D-0000-FFFF-FFFF00000000}"/>
  </bookViews>
  <sheets>
    <sheet name="算定内訳書" sheetId="1" r:id="rId1"/>
    <sheet name="医療機器研究経費ポイント" sheetId="7" r:id="rId2"/>
    <sheet name="画像提供・スライド作製・外注検体処理" sheetId="11" r:id="rId3"/>
    <sheet name="その他の費用" sheetId="12" r:id="rId4"/>
    <sheet name="治験経費算定基準表" sheetId="13" r:id="rId5"/>
  </sheets>
  <externalReferences>
    <externalReference r:id="rId6"/>
  </externalReferences>
  <definedNames>
    <definedName name="_xlnm.Print_Area" localSheetId="3">その他の費用!$B$1:$X$50</definedName>
    <definedName name="_xlnm.Print_Area" localSheetId="1">医療機器研究経費ポイント!$A$1:$J$21</definedName>
    <definedName name="_xlnm.Print_Area" localSheetId="2">画像提供・スライド作製・外注検体処理!$A$1:$Q$40</definedName>
    <definedName name="_xlnm.Print_Area" localSheetId="0">算定内訳書!$B$1:$X$43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11" l="1"/>
  <c r="J13" i="7"/>
  <c r="J15" i="7" l="1"/>
  <c r="U48" i="12"/>
  <c r="U49" i="12" s="1"/>
  <c r="U50" i="12" s="1"/>
  <c r="U40" i="12"/>
  <c r="U41" i="12" s="1"/>
  <c r="U39" i="12"/>
  <c r="U32" i="12"/>
  <c r="U23" i="12"/>
  <c r="U15" i="12"/>
  <c r="U7" i="12"/>
  <c r="T1" i="12"/>
  <c r="L1" i="12"/>
  <c r="D1" i="12"/>
  <c r="O40" i="11"/>
  <c r="Q38" i="11"/>
  <c r="Q39" i="11" s="1"/>
  <c r="I38" i="1" s="1"/>
  <c r="U37" i="1" s="1"/>
  <c r="Q29" i="11"/>
  <c r="Q28" i="11"/>
  <c r="Q27" i="11"/>
  <c r="Q26" i="11"/>
  <c r="Q15" i="11"/>
  <c r="Q13" i="11"/>
  <c r="Q12" i="11"/>
  <c r="U16" i="1"/>
  <c r="U17" i="1" s="1"/>
  <c r="Q16" i="11" l="1"/>
  <c r="I34" i="1" s="1"/>
  <c r="Q30" i="11"/>
  <c r="I36" i="1" s="1"/>
  <c r="U18" i="12"/>
  <c r="U17" i="12"/>
  <c r="U19" i="12" s="1"/>
  <c r="U33" i="12"/>
  <c r="U34" i="12" s="1"/>
  <c r="U9" i="12"/>
  <c r="U10" i="12" s="1"/>
  <c r="U25" i="12"/>
  <c r="U18" i="1"/>
  <c r="U11" i="12" l="1"/>
  <c r="U26" i="12"/>
  <c r="U27" i="12" s="1"/>
  <c r="U31" i="1" l="1"/>
  <c r="J14" i="7" l="1"/>
  <c r="J12" i="7"/>
  <c r="J11" i="7"/>
  <c r="J10" i="7"/>
  <c r="J9" i="7"/>
  <c r="J8" i="7"/>
  <c r="J7" i="7"/>
  <c r="J16" i="7" l="1"/>
  <c r="U33" i="1"/>
  <c r="I28" i="1" l="1"/>
  <c r="U24" i="1" s="1"/>
  <c r="I30" i="1"/>
  <c r="U35" i="1"/>
  <c r="U29" i="1" l="1"/>
  <c r="U39" i="1" l="1"/>
  <c r="U40" i="1" s="1"/>
  <c r="U41" i="1" s="1"/>
</calcChain>
</file>

<file path=xl/sharedStrings.xml><?xml version="1.0" encoding="utf-8"?>
<sst xmlns="http://schemas.openxmlformats.org/spreadsheetml/2006/main" count="468" uniqueCount="315">
  <si>
    <t>診療科名</t>
    <rPh sb="0" eb="3">
      <t>シンリョウカ</t>
    </rPh>
    <rPh sb="3" eb="4">
      <t>メイ</t>
    </rPh>
    <phoneticPr fontId="6"/>
  </si>
  <si>
    <t>治験依頼者</t>
    <rPh sb="0" eb="2">
      <t>チケン</t>
    </rPh>
    <rPh sb="2" eb="5">
      <t>イライシャ</t>
    </rPh>
    <phoneticPr fontId="7"/>
  </si>
  <si>
    <t>診療科長</t>
    <rPh sb="0" eb="2">
      <t>シンリョウ</t>
    </rPh>
    <rPh sb="2" eb="4">
      <t>カチョウ</t>
    </rPh>
    <phoneticPr fontId="7"/>
  </si>
  <si>
    <t>印</t>
    <rPh sb="0" eb="1">
      <t>イン</t>
    </rPh>
    <phoneticPr fontId="7"/>
  </si>
  <si>
    <t>治験責任医師</t>
    <rPh sb="0" eb="2">
      <t>チケン</t>
    </rPh>
    <rPh sb="2" eb="4">
      <t>セキニン</t>
    </rPh>
    <rPh sb="4" eb="6">
      <t>イシ</t>
    </rPh>
    <phoneticPr fontId="7"/>
  </si>
  <si>
    <t>希望症例数</t>
    <rPh sb="0" eb="2">
      <t>キボウ</t>
    </rPh>
    <rPh sb="2" eb="5">
      <t>ショウレイスウ</t>
    </rPh>
    <phoneticPr fontId="7"/>
  </si>
  <si>
    <t>件</t>
    <rPh sb="0" eb="1">
      <t>ケン</t>
    </rPh>
    <phoneticPr fontId="7"/>
  </si>
  <si>
    <t>初期費用</t>
    <rPh sb="0" eb="2">
      <t>ショキ</t>
    </rPh>
    <rPh sb="2" eb="4">
      <t>ヒヨウ</t>
    </rPh>
    <phoneticPr fontId="6"/>
  </si>
  <si>
    <t>審査費</t>
    <rPh sb="0" eb="2">
      <t>シンサ</t>
    </rPh>
    <rPh sb="2" eb="3">
      <t>ヒ</t>
    </rPh>
    <phoneticPr fontId="6"/>
  </si>
  <si>
    <t>人件費</t>
    <rPh sb="0" eb="3">
      <t>ジンケンヒ</t>
    </rPh>
    <phoneticPr fontId="6"/>
  </si>
  <si>
    <t>臨床試験研究経費</t>
    <rPh sb="0" eb="2">
      <t>リンショウ</t>
    </rPh>
    <rPh sb="2" eb="4">
      <t>シケン</t>
    </rPh>
    <rPh sb="4" eb="6">
      <t>ケンキュウ</t>
    </rPh>
    <rPh sb="6" eb="8">
      <t>ケイヒ</t>
    </rPh>
    <phoneticPr fontId="6"/>
  </si>
  <si>
    <t>臨床試験研究経費ポイント数 ①</t>
    <rPh sb="12" eb="13">
      <t>カズ</t>
    </rPh>
    <phoneticPr fontId="6"/>
  </si>
  <si>
    <t>×</t>
    <phoneticPr fontId="7"/>
  </si>
  <si>
    <t>×</t>
    <phoneticPr fontId="7"/>
  </si>
  <si>
    <t>×</t>
    <phoneticPr fontId="6"/>
  </si>
  <si>
    <t>備品費</t>
    <rPh sb="0" eb="2">
      <t>ビヒン</t>
    </rPh>
    <rPh sb="2" eb="3">
      <t>ヒ</t>
    </rPh>
    <phoneticPr fontId="6"/>
  </si>
  <si>
    <t>所要額　（税抜）</t>
    <rPh sb="0" eb="2">
      <t>ショヨウ</t>
    </rPh>
    <rPh sb="2" eb="3">
      <t>ガク</t>
    </rPh>
    <rPh sb="5" eb="6">
      <t>ゼイ</t>
    </rPh>
    <rPh sb="6" eb="7">
      <t>ヌ</t>
    </rPh>
    <phoneticPr fontId="6"/>
  </si>
  <si>
    <t>旅費</t>
    <rPh sb="0" eb="2">
      <t>リョヒ</t>
    </rPh>
    <phoneticPr fontId="6"/>
  </si>
  <si>
    <t>所要額　（税抜）</t>
    <rPh sb="0" eb="2">
      <t>ショヨウ</t>
    </rPh>
    <rPh sb="2" eb="3">
      <t>ガク</t>
    </rPh>
    <rPh sb="6" eb="7">
      <t>ヌ</t>
    </rPh>
    <phoneticPr fontId="6"/>
  </si>
  <si>
    <t>間接経費</t>
    <rPh sb="0" eb="2">
      <t>カンセツ</t>
    </rPh>
    <rPh sb="2" eb="4">
      <t>ケイヒ</t>
    </rPh>
    <phoneticPr fontId="6"/>
  </si>
  <si>
    <t>要素</t>
    <rPh sb="0" eb="2">
      <t>ヨウソ</t>
    </rPh>
    <phoneticPr fontId="6"/>
  </si>
  <si>
    <t>計</t>
    <rPh sb="0" eb="1">
      <t>ケイ</t>
    </rPh>
    <phoneticPr fontId="6"/>
  </si>
  <si>
    <t>C</t>
  </si>
  <si>
    <t>D</t>
  </si>
  <si>
    <t>成人</t>
    <rPh sb="0" eb="2">
      <t>セイジン</t>
    </rPh>
    <phoneticPr fontId="6"/>
  </si>
  <si>
    <t>1回</t>
    <rPh sb="1" eb="2">
      <t>カイ</t>
    </rPh>
    <phoneticPr fontId="6"/>
  </si>
  <si>
    <t>合計</t>
    <rPh sb="0" eb="2">
      <t>ゴウケイ</t>
    </rPh>
    <phoneticPr fontId="6"/>
  </si>
  <si>
    <t>症例発表</t>
    <rPh sb="0" eb="2">
      <t>ショウレイ</t>
    </rPh>
    <rPh sb="2" eb="4">
      <t>ハッピョウ</t>
    </rPh>
    <phoneticPr fontId="6"/>
  </si>
  <si>
    <t>承認申請に使用される文書等の作成</t>
    <rPh sb="0" eb="2">
      <t>ショウニン</t>
    </rPh>
    <rPh sb="2" eb="4">
      <t>シンセイ</t>
    </rPh>
    <rPh sb="5" eb="7">
      <t>シヨウ</t>
    </rPh>
    <rPh sb="10" eb="13">
      <t>ブンショトウ</t>
    </rPh>
    <rPh sb="14" eb="16">
      <t>サクセイ</t>
    </rPh>
    <phoneticPr fontId="6"/>
  </si>
  <si>
    <t>30枚以内</t>
    <rPh sb="2" eb="3">
      <t>マイ</t>
    </rPh>
    <rPh sb="3" eb="5">
      <t>イナイ</t>
    </rPh>
    <phoneticPr fontId="6"/>
  </si>
  <si>
    <t>31～50枚</t>
    <rPh sb="5" eb="6">
      <t>マイ</t>
    </rPh>
    <phoneticPr fontId="6"/>
  </si>
  <si>
    <t>51枚以上</t>
    <rPh sb="2" eb="3">
      <t>マイ</t>
    </rPh>
    <rPh sb="3" eb="5">
      <t>イジョウ</t>
    </rPh>
    <phoneticPr fontId="6"/>
  </si>
  <si>
    <t>G</t>
    <phoneticPr fontId="6"/>
  </si>
  <si>
    <t>I</t>
    <phoneticPr fontId="6"/>
  </si>
  <si>
    <t>要　　　　　　素</t>
  </si>
  <si>
    <t>ウエイト</t>
    <phoneticPr fontId="6"/>
  </si>
  <si>
    <t>Ⅰ
(ウエイト×1）</t>
    <phoneticPr fontId="6"/>
  </si>
  <si>
    <t>Ⅱ
(ウエイト×2）</t>
    <phoneticPr fontId="6"/>
  </si>
  <si>
    <t>Ⅱ
(ウエイト×3）</t>
    <phoneticPr fontId="6"/>
  </si>
  <si>
    <t>画像提供等の必要性</t>
    <rPh sb="0" eb="2">
      <t>ガゾウ</t>
    </rPh>
    <rPh sb="2" eb="5">
      <t>テイキョウトウ</t>
    </rPh>
    <rPh sb="6" eb="9">
      <t>ヒツヨウセイ</t>
    </rPh>
    <phoneticPr fontId="6"/>
  </si>
  <si>
    <t>必要有り</t>
    <rPh sb="0" eb="2">
      <t>ヒツヨウ</t>
    </rPh>
    <rPh sb="2" eb="3">
      <t>ア</t>
    </rPh>
    <phoneticPr fontId="6"/>
  </si>
  <si>
    <t>撮影条件</t>
    <rPh sb="0" eb="2">
      <t>サツエイ</t>
    </rPh>
    <rPh sb="2" eb="4">
      <t>ジョウケン</t>
    </rPh>
    <phoneticPr fontId="6"/>
  </si>
  <si>
    <t>院内手順に
よる撮影</t>
    <rPh sb="0" eb="2">
      <t>インナイ</t>
    </rPh>
    <rPh sb="2" eb="4">
      <t>テジュン</t>
    </rPh>
    <rPh sb="8" eb="10">
      <t>サツエイ</t>
    </rPh>
    <phoneticPr fontId="6"/>
  </si>
  <si>
    <t>造影剤使用</t>
    <rPh sb="0" eb="3">
      <t>ゾウエイザイ</t>
    </rPh>
    <rPh sb="3" eb="5">
      <t>シヨウ</t>
    </rPh>
    <phoneticPr fontId="6"/>
  </si>
  <si>
    <t>依頼者手順に
よる撮影</t>
    <rPh sb="0" eb="3">
      <t>イライシャ</t>
    </rPh>
    <rPh sb="3" eb="5">
      <t>テジュン</t>
    </rPh>
    <rPh sb="9" eb="11">
      <t>サツエイ</t>
    </rPh>
    <phoneticPr fontId="6"/>
  </si>
  <si>
    <t>テスト画像提供の有無</t>
    <rPh sb="3" eb="5">
      <t>ガゾウ</t>
    </rPh>
    <rPh sb="5" eb="7">
      <t>テイキョウ</t>
    </rPh>
    <rPh sb="8" eb="10">
      <t>ウム</t>
    </rPh>
    <phoneticPr fontId="6"/>
  </si>
  <si>
    <t>有り</t>
    <rPh sb="0" eb="1">
      <t>ア</t>
    </rPh>
    <phoneticPr fontId="6"/>
  </si>
  <si>
    <t>（  有  ・  無  ）</t>
    <phoneticPr fontId="6"/>
  </si>
  <si>
    <t>染色方法</t>
    <rPh sb="0" eb="2">
      <t>センショク</t>
    </rPh>
    <rPh sb="2" eb="4">
      <t>ホウホウ</t>
    </rPh>
    <phoneticPr fontId="6"/>
  </si>
  <si>
    <t>未染・HE染色</t>
    <rPh sb="0" eb="1">
      <t>ミ</t>
    </rPh>
    <rPh sb="1" eb="2">
      <t>ソメ</t>
    </rPh>
    <rPh sb="5" eb="7">
      <t>センショク</t>
    </rPh>
    <phoneticPr fontId="6"/>
  </si>
  <si>
    <t>通常染色</t>
    <rPh sb="0" eb="2">
      <t>ツウジョウ</t>
    </rPh>
    <rPh sb="2" eb="4">
      <t>センショク</t>
    </rPh>
    <phoneticPr fontId="6"/>
  </si>
  <si>
    <t>特殊染色</t>
    <rPh sb="0" eb="2">
      <t>トクシュ</t>
    </rPh>
    <rPh sb="2" eb="4">
      <t>センショク</t>
    </rPh>
    <phoneticPr fontId="6"/>
  </si>
  <si>
    <t>診断の有無</t>
    <rPh sb="0" eb="2">
      <t>シンダン</t>
    </rPh>
    <rPh sb="3" eb="5">
      <t>ウム</t>
    </rPh>
    <phoneticPr fontId="6"/>
  </si>
  <si>
    <t>※</t>
    <phoneticPr fontId="6"/>
  </si>
  <si>
    <t>部分に○印を入力していただくと、自動的に計算されます。</t>
    <rPh sb="0" eb="2">
      <t>ブブン</t>
    </rPh>
    <rPh sb="4" eb="5">
      <t>シルシ</t>
    </rPh>
    <rPh sb="6" eb="8">
      <t>ニュウリョク</t>
    </rPh>
    <rPh sb="16" eb="19">
      <t>ジドウテキ</t>
    </rPh>
    <rPh sb="20" eb="22">
      <t>ケイサン</t>
    </rPh>
    <phoneticPr fontId="6"/>
  </si>
  <si>
    <t>（委託者）</t>
    <rPh sb="1" eb="4">
      <t>イタクシャ</t>
    </rPh>
    <phoneticPr fontId="6"/>
  </si>
  <si>
    <t>（治験責任医師）</t>
    <rPh sb="1" eb="3">
      <t>チケン</t>
    </rPh>
    <rPh sb="3" eb="5">
      <t>セキニン</t>
    </rPh>
    <rPh sb="5" eb="7">
      <t>イシ</t>
    </rPh>
    <phoneticPr fontId="6"/>
  </si>
  <si>
    <t>住　所</t>
    <rPh sb="0" eb="1">
      <t>ジュウ</t>
    </rPh>
    <rPh sb="2" eb="3">
      <t>トコロ</t>
    </rPh>
    <phoneticPr fontId="6"/>
  </si>
  <si>
    <t xml:space="preserve"> 所　属</t>
    <rPh sb="1" eb="2">
      <t>トコロ</t>
    </rPh>
    <rPh sb="3" eb="4">
      <t>ゾク</t>
    </rPh>
    <phoneticPr fontId="6"/>
  </si>
  <si>
    <t>名　称</t>
    <rPh sb="0" eb="1">
      <t>ナ</t>
    </rPh>
    <rPh sb="2" eb="3">
      <t>ショウ</t>
    </rPh>
    <phoneticPr fontId="6"/>
  </si>
  <si>
    <t xml:space="preserve"> 職　名</t>
    <rPh sb="1" eb="2">
      <t>ショク</t>
    </rPh>
    <rPh sb="3" eb="4">
      <t>メイ</t>
    </rPh>
    <phoneticPr fontId="6"/>
  </si>
  <si>
    <t>代表者職名・氏名　</t>
    <rPh sb="0" eb="3">
      <t>ダイヒョウシャ</t>
    </rPh>
    <rPh sb="3" eb="5">
      <t>ショクメイ</t>
    </rPh>
    <rPh sb="6" eb="8">
      <t>シメイ</t>
    </rPh>
    <phoneticPr fontId="6"/>
  </si>
  <si>
    <t>印</t>
    <rPh sb="0" eb="1">
      <t>イン</t>
    </rPh>
    <phoneticPr fontId="6"/>
  </si>
  <si>
    <t xml:space="preserve"> 氏　名</t>
    <rPh sb="1" eb="2">
      <t>シ</t>
    </rPh>
    <rPh sb="3" eb="4">
      <t>メイ</t>
    </rPh>
    <phoneticPr fontId="6"/>
  </si>
  <si>
    <t>参考</t>
    <rPh sb="0" eb="2">
      <t>サンコウ</t>
    </rPh>
    <phoneticPr fontId="7"/>
  </si>
  <si>
    <t>直接経費</t>
    <rPh sb="0" eb="2">
      <t>チョクセツ</t>
    </rPh>
    <rPh sb="2" eb="4">
      <t>ケイヒ</t>
    </rPh>
    <phoneticPr fontId="7"/>
  </si>
  <si>
    <t>初期費用
（契約単位）</t>
    <rPh sb="0" eb="2">
      <t>ショキ</t>
    </rPh>
    <rPh sb="2" eb="4">
      <t>ヒヨウ</t>
    </rPh>
    <rPh sb="6" eb="8">
      <t>ケイヤク</t>
    </rPh>
    <rPh sb="8" eb="10">
      <t>タンイ</t>
    </rPh>
    <phoneticPr fontId="7"/>
  </si>
  <si>
    <t>所要額</t>
    <rPh sb="0" eb="2">
      <t>ショヨウ</t>
    </rPh>
    <rPh sb="2" eb="3">
      <t>ガク</t>
    </rPh>
    <phoneticPr fontId="7"/>
  </si>
  <si>
    <t>当該治験及び治験に関連する移動に要する経費</t>
    <rPh sb="13" eb="15">
      <t>イドウ</t>
    </rPh>
    <phoneticPr fontId="7"/>
  </si>
  <si>
    <t>（１）</t>
    <phoneticPr fontId="6"/>
  </si>
  <si>
    <t>（２）</t>
    <phoneticPr fontId="6"/>
  </si>
  <si>
    <r>
      <t>（１）</t>
    </r>
    <r>
      <rPr>
        <sz val="10.5"/>
        <rFont val="ＭＳ Ｐゴシック"/>
        <family val="3"/>
        <charset val="128"/>
      </rPr>
      <t/>
    </r>
    <phoneticPr fontId="5"/>
  </si>
  <si>
    <r>
      <t>（２）</t>
    </r>
    <r>
      <rPr>
        <sz val="10.5"/>
        <rFont val="ＭＳ Ｐゴシック"/>
        <family val="3"/>
        <charset val="128"/>
      </rPr>
      <t/>
    </r>
    <phoneticPr fontId="5"/>
  </si>
  <si>
    <t>初期費用（税抜）　　　計　　　　　　</t>
    <rPh sb="0" eb="2">
      <t>ショキ</t>
    </rPh>
    <rPh sb="2" eb="4">
      <t>ヒヨウ</t>
    </rPh>
    <rPh sb="5" eb="7">
      <t>ゼイヌ</t>
    </rPh>
    <rPh sb="11" eb="12">
      <t>ケイ</t>
    </rPh>
    <phoneticPr fontId="6"/>
  </si>
  <si>
    <t>事項</t>
    <rPh sb="0" eb="2">
      <t>ジコウ</t>
    </rPh>
    <phoneticPr fontId="5"/>
  </si>
  <si>
    <t>金額</t>
    <rPh sb="0" eb="2">
      <t>キンガク</t>
    </rPh>
    <phoneticPr fontId="5"/>
  </si>
  <si>
    <t>算定根拠</t>
    <rPh sb="0" eb="2">
      <t>サンテイ</t>
    </rPh>
    <rPh sb="2" eb="4">
      <t>コンキョ</t>
    </rPh>
    <phoneticPr fontId="5"/>
  </si>
  <si>
    <t>ポ　イ　ン　ト</t>
    <phoneticPr fontId="7"/>
  </si>
  <si>
    <t>合計</t>
    <rPh sb="0" eb="1">
      <t>ア</t>
    </rPh>
    <rPh sb="1" eb="2">
      <t>ケイ</t>
    </rPh>
    <phoneticPr fontId="6"/>
  </si>
  <si>
    <r>
      <rPr>
        <b/>
        <sz val="12"/>
        <rFont val="ＭＳ Ｐ明朝"/>
        <family val="1"/>
        <charset val="128"/>
      </rPr>
      <t>画像提供作製経費</t>
    </r>
    <r>
      <rPr>
        <b/>
        <sz val="11"/>
        <rFont val="ＭＳ Ｐ明朝"/>
        <family val="1"/>
        <charset val="128"/>
      </rPr>
      <t>　　　　　　　　　　　　　　　　　　　　　　　　　　　　　　　　　　　　　　</t>
    </r>
    <rPh sb="0" eb="2">
      <t>ガゾウ</t>
    </rPh>
    <rPh sb="2" eb="4">
      <t>テイキョウ</t>
    </rPh>
    <rPh sb="4" eb="6">
      <t>サクセイ</t>
    </rPh>
    <rPh sb="6" eb="8">
      <t>ケイヒ</t>
    </rPh>
    <phoneticPr fontId="6"/>
  </si>
  <si>
    <t>スライド作製経費</t>
    <rPh sb="4" eb="6">
      <t>サクセイ</t>
    </rPh>
    <rPh sb="6" eb="8">
      <t>ケイヒ</t>
    </rPh>
    <phoneticPr fontId="6"/>
  </si>
  <si>
    <t>１症例あたりのポイント　④</t>
    <rPh sb="1" eb="3">
      <t>ショウレイ</t>
    </rPh>
    <phoneticPr fontId="6"/>
  </si>
  <si>
    <t>画像提供作製経費・スライド作製経費ポイント算出表</t>
    <rPh sb="0" eb="2">
      <t>ガゾウ</t>
    </rPh>
    <rPh sb="2" eb="4">
      <t>テイキョウ</t>
    </rPh>
    <rPh sb="4" eb="6">
      <t>サクセイ</t>
    </rPh>
    <rPh sb="6" eb="8">
      <t>ケイヒ</t>
    </rPh>
    <rPh sb="13" eb="15">
      <t>サクセイ</t>
    </rPh>
    <rPh sb="15" eb="17">
      <t>ケイヒ</t>
    </rPh>
    <rPh sb="21" eb="23">
      <t>サンシュツ</t>
    </rPh>
    <rPh sb="23" eb="24">
      <t>ヒョウ</t>
    </rPh>
    <phoneticPr fontId="6"/>
  </si>
  <si>
    <t>被験者負担の軽減</t>
    <rPh sb="0" eb="3">
      <t>ヒケンシャ</t>
    </rPh>
    <rPh sb="3" eb="5">
      <t>フタン</t>
    </rPh>
    <rPh sb="6" eb="8">
      <t>ケイゲン</t>
    </rPh>
    <phoneticPr fontId="6"/>
  </si>
  <si>
    <r>
      <t>（２）</t>
    </r>
    <r>
      <rPr>
        <sz val="10.5"/>
        <rFont val="ＭＳ Ｐゴシック"/>
        <family val="3"/>
        <charset val="128"/>
      </rPr>
      <t/>
    </r>
    <phoneticPr fontId="7"/>
  </si>
  <si>
    <r>
      <t>（３）</t>
    </r>
    <r>
      <rPr>
        <sz val="10.5"/>
        <rFont val="ＭＳ Ｐゴシック"/>
        <family val="3"/>
        <charset val="128"/>
      </rPr>
      <t/>
    </r>
  </si>
  <si>
    <r>
      <t>（３）</t>
    </r>
    <r>
      <rPr>
        <sz val="10.5"/>
        <rFont val="ＭＳ Ｐゴシック"/>
        <family val="3"/>
        <charset val="128"/>
      </rPr>
      <t/>
    </r>
    <phoneticPr fontId="7"/>
  </si>
  <si>
    <t>管理経費</t>
    <rPh sb="0" eb="2">
      <t>カンリ</t>
    </rPh>
    <rPh sb="2" eb="4">
      <t>ケイヒ</t>
    </rPh>
    <phoneticPr fontId="6"/>
  </si>
  <si>
    <t>算定基準</t>
    <rPh sb="0" eb="2">
      <t>サンテイ</t>
    </rPh>
    <rPh sb="2" eb="4">
      <t>キジュン</t>
    </rPh>
    <phoneticPr fontId="7"/>
  </si>
  <si>
    <t>治験経費算定基準表（消費税別）</t>
    <rPh sb="4" eb="6">
      <t>サンテイ</t>
    </rPh>
    <rPh sb="10" eb="13">
      <t>ショウヒゼイ</t>
    </rPh>
    <rPh sb="13" eb="14">
      <t>ベツ</t>
    </rPh>
    <phoneticPr fontId="7"/>
  </si>
  <si>
    <t>スライド作製経費</t>
    <rPh sb="4" eb="6">
      <t>サクセイ</t>
    </rPh>
    <rPh sb="6" eb="8">
      <t>ケイヒ</t>
    </rPh>
    <phoneticPr fontId="7"/>
  </si>
  <si>
    <t>スライド作製経費ポイント数④</t>
    <rPh sb="4" eb="6">
      <t>サクセイ</t>
    </rPh>
    <rPh sb="6" eb="8">
      <t>ケイヒ</t>
    </rPh>
    <phoneticPr fontId="7"/>
  </si>
  <si>
    <t>画像提供作製経費</t>
    <rPh sb="0" eb="2">
      <t>ガゾウ</t>
    </rPh>
    <rPh sb="2" eb="4">
      <t>テイキョウ</t>
    </rPh>
    <rPh sb="4" eb="6">
      <t>サクセイ</t>
    </rPh>
    <rPh sb="6" eb="8">
      <t>ケイヒ</t>
    </rPh>
    <phoneticPr fontId="6"/>
  </si>
  <si>
    <t>実来院回数　</t>
    <rPh sb="0" eb="1">
      <t>ジツ</t>
    </rPh>
    <rPh sb="1" eb="3">
      <t>ライイン</t>
    </rPh>
    <rPh sb="3" eb="5">
      <t>カイスウ</t>
    </rPh>
    <phoneticPr fontId="6"/>
  </si>
  <si>
    <r>
      <t>画像提供作製経費ポイント数③</t>
    </r>
    <r>
      <rPr>
        <sz val="10.5"/>
        <rFont val="Arial"/>
        <family val="2"/>
      </rPr>
      <t/>
    </r>
    <rPh sb="0" eb="2">
      <t>ガゾウ</t>
    </rPh>
    <rPh sb="2" eb="4">
      <t>テイキョウ</t>
    </rPh>
    <rPh sb="4" eb="6">
      <t>サクセイ</t>
    </rPh>
    <rPh sb="6" eb="8">
      <t>ケイヒ</t>
    </rPh>
    <rPh sb="12" eb="13">
      <t>スウ</t>
    </rPh>
    <phoneticPr fontId="6"/>
  </si>
  <si>
    <t>審査費</t>
    <rPh sb="0" eb="2">
      <t>シンサ</t>
    </rPh>
    <rPh sb="2" eb="3">
      <t>ヒ</t>
    </rPh>
    <phoneticPr fontId="7"/>
  </si>
  <si>
    <t>治験薬管理経費</t>
    <rPh sb="5" eb="7">
      <t>ケイヒ</t>
    </rPh>
    <phoneticPr fontId="7"/>
  </si>
  <si>
    <t>画像提供作製経費</t>
    <rPh sb="0" eb="2">
      <t>ガゾウ</t>
    </rPh>
    <rPh sb="2" eb="4">
      <t>テイキョウ</t>
    </rPh>
    <rPh sb="4" eb="6">
      <t>サクセイ</t>
    </rPh>
    <rPh sb="6" eb="8">
      <t>ケイヒ</t>
    </rPh>
    <phoneticPr fontId="7"/>
  </si>
  <si>
    <t>画像提供作製経費ポイント数③×4,000円×症例数</t>
    <rPh sb="0" eb="2">
      <t>ガゾウ</t>
    </rPh>
    <rPh sb="2" eb="4">
      <t>テイキョウ</t>
    </rPh>
    <rPh sb="4" eb="6">
      <t>サクセイ</t>
    </rPh>
    <rPh sb="6" eb="8">
      <t>ケイヒ</t>
    </rPh>
    <rPh sb="12" eb="13">
      <t>スウ</t>
    </rPh>
    <phoneticPr fontId="7"/>
  </si>
  <si>
    <t>出来高費用
（症例単位）</t>
    <rPh sb="0" eb="2">
      <t>デキ</t>
    </rPh>
    <rPh sb="2" eb="3">
      <t>ダカ</t>
    </rPh>
    <rPh sb="3" eb="5">
      <t>ヒヨウ</t>
    </rPh>
    <phoneticPr fontId="7"/>
  </si>
  <si>
    <t>出来高費用・・・症例登録時に算定し請求する。</t>
    <rPh sb="0" eb="3">
      <t>デキダカ</t>
    </rPh>
    <rPh sb="3" eb="5">
      <t>ヒヨウ</t>
    </rPh>
    <phoneticPr fontId="7"/>
  </si>
  <si>
    <t>当該治験に必要な光熱水料、消耗品費、印刷費、通信費等（治験審査委員会事務処理に必要な経費、治験の進行等の管理、治験終了報告書提出までのモニタリングに必要な経費を含む）</t>
    <rPh sb="0" eb="2">
      <t>トウガイ</t>
    </rPh>
    <rPh sb="2" eb="4">
      <t>チケン</t>
    </rPh>
    <rPh sb="5" eb="7">
      <t>ヒツヨウ</t>
    </rPh>
    <rPh sb="8" eb="12">
      <t>コウネツスイリョウ</t>
    </rPh>
    <rPh sb="13" eb="16">
      <t>ショウモウヒン</t>
    </rPh>
    <rPh sb="16" eb="17">
      <t>ヒ</t>
    </rPh>
    <rPh sb="18" eb="21">
      <t>インサツヒ</t>
    </rPh>
    <rPh sb="22" eb="25">
      <t>ツウシンヒ</t>
    </rPh>
    <rPh sb="25" eb="26">
      <t>トウ</t>
    </rPh>
    <rPh sb="27" eb="29">
      <t>チケン</t>
    </rPh>
    <rPh sb="29" eb="31">
      <t>シンサ</t>
    </rPh>
    <rPh sb="31" eb="34">
      <t>イインカイ</t>
    </rPh>
    <rPh sb="34" eb="36">
      <t>ジム</t>
    </rPh>
    <rPh sb="36" eb="38">
      <t>ショリ</t>
    </rPh>
    <rPh sb="39" eb="41">
      <t>ヒツヨウ</t>
    </rPh>
    <rPh sb="42" eb="44">
      <t>ケイヒ</t>
    </rPh>
    <rPh sb="45" eb="47">
      <t>チケン</t>
    </rPh>
    <rPh sb="48" eb="50">
      <t>シンコウ</t>
    </rPh>
    <rPh sb="50" eb="51">
      <t>トウ</t>
    </rPh>
    <rPh sb="52" eb="54">
      <t>カンリ</t>
    </rPh>
    <rPh sb="55" eb="57">
      <t>チケン</t>
    </rPh>
    <rPh sb="57" eb="59">
      <t>シュウリョウ</t>
    </rPh>
    <rPh sb="59" eb="62">
      <t>ホウコクショ</t>
    </rPh>
    <rPh sb="62" eb="64">
      <t>テイシュツ</t>
    </rPh>
    <rPh sb="74" eb="76">
      <t>ヒツヨウ</t>
    </rPh>
    <rPh sb="77" eb="79">
      <t>ケイヒ</t>
    </rPh>
    <rPh sb="80" eb="81">
      <t>フク</t>
    </rPh>
    <phoneticPr fontId="7"/>
  </si>
  <si>
    <t>技術料、機械損料、その他</t>
    <rPh sb="0" eb="3">
      <t>ギジュツリョウ</t>
    </rPh>
    <rPh sb="4" eb="6">
      <t>キカイ</t>
    </rPh>
    <rPh sb="6" eb="8">
      <t>ソンリョウ</t>
    </rPh>
    <rPh sb="11" eb="12">
      <t>タ</t>
    </rPh>
    <phoneticPr fontId="7"/>
  </si>
  <si>
    <t>画像提供作製に要する経費</t>
    <rPh sb="0" eb="2">
      <t>ガゾウ</t>
    </rPh>
    <rPh sb="2" eb="4">
      <t>テイキョウ</t>
    </rPh>
    <rPh sb="4" eb="6">
      <t>サクセイ</t>
    </rPh>
    <phoneticPr fontId="7"/>
  </si>
  <si>
    <t>スライド作製に要する経費</t>
    <rPh sb="4" eb="6">
      <t>サクセイ</t>
    </rPh>
    <phoneticPr fontId="7"/>
  </si>
  <si>
    <t>観察期脱落症例</t>
    <rPh sb="0" eb="2">
      <t>カンサツ</t>
    </rPh>
    <rPh sb="2" eb="3">
      <t>キ</t>
    </rPh>
    <rPh sb="3" eb="5">
      <t>ダツラク</t>
    </rPh>
    <rPh sb="5" eb="7">
      <t>ショウレイ</t>
    </rPh>
    <phoneticPr fontId="6"/>
  </si>
  <si>
    <t>症例数</t>
    <rPh sb="0" eb="3">
      <t>ショウレイスウ</t>
    </rPh>
    <phoneticPr fontId="6"/>
  </si>
  <si>
    <t>出来高費用　1症例分</t>
    <rPh sb="0" eb="3">
      <t>デキダカ</t>
    </rPh>
    <rPh sb="3" eb="5">
      <t>ヒヨウ</t>
    </rPh>
    <rPh sb="7" eb="9">
      <t>ショウレイ</t>
    </rPh>
    <rPh sb="9" eb="10">
      <t>ブン</t>
    </rPh>
    <phoneticPr fontId="6"/>
  </si>
  <si>
    <t>その他の費用</t>
    <rPh sb="2" eb="3">
      <t>タ</t>
    </rPh>
    <rPh sb="4" eb="6">
      <t>ヒヨウ</t>
    </rPh>
    <phoneticPr fontId="7"/>
  </si>
  <si>
    <t>（１）の20％</t>
    <phoneticPr fontId="6"/>
  </si>
  <si>
    <t>（1）～（２）の30％</t>
    <phoneticPr fontId="6"/>
  </si>
  <si>
    <t>事項</t>
    <rPh sb="0" eb="2">
      <t>ジコウ</t>
    </rPh>
    <phoneticPr fontId="7"/>
  </si>
  <si>
    <t>　被験者負担の軽減</t>
    <phoneticPr fontId="7"/>
  </si>
  <si>
    <t>　観察期脱落症例</t>
    <phoneticPr fontId="7"/>
  </si>
  <si>
    <t>　年度更新費</t>
    <rPh sb="1" eb="3">
      <t>ネンド</t>
    </rPh>
    <rPh sb="3" eb="5">
      <t>コウシン</t>
    </rPh>
    <rPh sb="5" eb="6">
      <t>ヒ</t>
    </rPh>
    <phoneticPr fontId="6"/>
  </si>
  <si>
    <t>（別紙１）</t>
    <rPh sb="1" eb="3">
      <t>ベッシ</t>
    </rPh>
    <phoneticPr fontId="7"/>
  </si>
  <si>
    <t>（別紙３）</t>
    <rPh sb="1" eb="3">
      <t>ベッシ</t>
    </rPh>
    <phoneticPr fontId="7"/>
  </si>
  <si>
    <t>観察期脱落症例に要する経費</t>
    <rPh sb="0" eb="2">
      <t>カンサツ</t>
    </rPh>
    <rPh sb="2" eb="3">
      <t>キ</t>
    </rPh>
    <rPh sb="3" eb="5">
      <t>ダツラク</t>
    </rPh>
    <rPh sb="5" eb="7">
      <t>ショウレイ</t>
    </rPh>
    <rPh sb="8" eb="9">
      <t>ヨウ</t>
    </rPh>
    <rPh sb="11" eb="13">
      <t>ケイヒ</t>
    </rPh>
    <phoneticPr fontId="7"/>
  </si>
  <si>
    <t>年度更新時
150,000円/年度・契約</t>
    <rPh sb="18" eb="20">
      <t>ケイヤク</t>
    </rPh>
    <phoneticPr fontId="7"/>
  </si>
  <si>
    <t>年度更新時
200,000円/年度・契約</t>
    <rPh sb="18" eb="20">
      <t>ケイヤク</t>
    </rPh>
    <phoneticPr fontId="7"/>
  </si>
  <si>
    <t>（１）</t>
    <phoneticPr fontId="5"/>
  </si>
  <si>
    <t>（２）</t>
    <phoneticPr fontId="5"/>
  </si>
  <si>
    <t>（４）</t>
    <phoneticPr fontId="5"/>
  </si>
  <si>
    <t>（１）</t>
    <phoneticPr fontId="6"/>
  </si>
  <si>
    <t>出来高費用　1症例分（税抜）　　計　　　　　　</t>
    <rPh sb="0" eb="3">
      <t>デキダカ</t>
    </rPh>
    <rPh sb="3" eb="5">
      <t>ヒヨウ</t>
    </rPh>
    <rPh sb="7" eb="9">
      <t>ショウレイ</t>
    </rPh>
    <rPh sb="9" eb="10">
      <t>ブン</t>
    </rPh>
    <rPh sb="11" eb="13">
      <t>ゼイヌ</t>
    </rPh>
    <rPh sb="16" eb="17">
      <t>ケイ</t>
    </rPh>
    <phoneticPr fontId="6"/>
  </si>
  <si>
    <t>（５）</t>
  </si>
  <si>
    <t>（８）</t>
  </si>
  <si>
    <t>（９）</t>
  </si>
  <si>
    <t>研究費算定内訳書</t>
    <rPh sb="0" eb="2">
      <t>ケンキュウ</t>
    </rPh>
    <rPh sb="3" eb="5">
      <t>サンテイ</t>
    </rPh>
    <rPh sb="5" eb="7">
      <t>ウチワケ</t>
    </rPh>
    <rPh sb="7" eb="8">
      <t>ショ</t>
    </rPh>
    <phoneticPr fontId="6"/>
  </si>
  <si>
    <t>当院様式</t>
    <rPh sb="0" eb="2">
      <t>トウイン</t>
    </rPh>
    <rPh sb="2" eb="4">
      <t>ヨウシキ</t>
    </rPh>
    <phoneticPr fontId="5"/>
  </si>
  <si>
    <t>管理経費</t>
    <phoneticPr fontId="6"/>
  </si>
  <si>
    <t>円</t>
    <rPh sb="0" eb="1">
      <t>エン</t>
    </rPh>
    <phoneticPr fontId="5"/>
  </si>
  <si>
    <t>円</t>
    <rPh sb="0" eb="1">
      <t>エン</t>
    </rPh>
    <phoneticPr fontId="7"/>
  </si>
  <si>
    <t>当該治験を実施するための職員経費</t>
  </si>
  <si>
    <t>治験審査委員会の審査に関する経費
書類保管費</t>
    <rPh sb="17" eb="19">
      <t>ショルイ</t>
    </rPh>
    <rPh sb="19" eb="21">
      <t>ホカン</t>
    </rPh>
    <rPh sb="21" eb="22">
      <t>ヒ</t>
    </rPh>
    <phoneticPr fontId="7"/>
  </si>
  <si>
    <t>　臨床試験研究経費ポイント ①が60ポイント以下</t>
    <phoneticPr fontId="5"/>
  </si>
  <si>
    <t>　臨床試験研究経費ポイント ①が61ポイント以上</t>
    <phoneticPr fontId="5"/>
  </si>
  <si>
    <t>Ⅰ）臨床試験研究経費ポイント ①が60ポイント以下
300,000円×症例数</t>
    <rPh sb="23" eb="25">
      <t>イカ</t>
    </rPh>
    <phoneticPr fontId="24"/>
  </si>
  <si>
    <t>治験機器管理経費</t>
    <rPh sb="2" eb="4">
      <t>キキ</t>
    </rPh>
    <rPh sb="4" eb="6">
      <t>カンリ</t>
    </rPh>
    <rPh sb="6" eb="8">
      <t>ケイヒ</t>
    </rPh>
    <phoneticPr fontId="7"/>
  </si>
  <si>
    <t>治験機器の管理に要する経費</t>
    <rPh sb="2" eb="4">
      <t>キキ</t>
    </rPh>
    <phoneticPr fontId="7"/>
  </si>
  <si>
    <t>A</t>
  </si>
  <si>
    <t>B</t>
  </si>
  <si>
    <t>E</t>
  </si>
  <si>
    <t>F</t>
  </si>
  <si>
    <t>臨床試験研究経費（医療機器）ポイント算出表</t>
    <rPh sb="9" eb="11">
      <t>イリョウ</t>
    </rPh>
    <rPh sb="11" eb="13">
      <t>キキ</t>
    </rPh>
    <phoneticPr fontId="7"/>
  </si>
  <si>
    <t>ウエイト</t>
    <phoneticPr fontId="6"/>
  </si>
  <si>
    <t>ポ　　イ　　ン　　ト</t>
    <phoneticPr fontId="6"/>
  </si>
  <si>
    <t>Ⅰ　　　　　　　　　　　　
　　（ウエイト×1）</t>
    <phoneticPr fontId="6"/>
  </si>
  <si>
    <t>Ⅱ　　　　　　　　　　　
　（ウエイト×3）</t>
    <phoneticPr fontId="6"/>
  </si>
  <si>
    <t>Ⅲ
　（ウエイト×5）</t>
    <phoneticPr fontId="6"/>
  </si>
  <si>
    <t>A</t>
    <phoneticPr fontId="6"/>
  </si>
  <si>
    <t>治験機器の使用目的</t>
    <phoneticPr fontId="6"/>
  </si>
  <si>
    <t>・歯科材料(インプラント除く)
・家庭用医療機器
 (注1)
・Ⅱ及びⅢを除くその他医療機器</t>
    <rPh sb="1" eb="3">
      <t>シカ</t>
    </rPh>
    <rPh sb="3" eb="5">
      <t>ザイリョウ</t>
    </rPh>
    <rPh sb="12" eb="13">
      <t>ノゾ</t>
    </rPh>
    <rPh sb="17" eb="20">
      <t>カテイヨウ</t>
    </rPh>
    <rPh sb="20" eb="22">
      <t>イリョウ</t>
    </rPh>
    <rPh sb="22" eb="24">
      <t>キキ</t>
    </rPh>
    <rPh sb="27" eb="28">
      <t>チュウ</t>
    </rPh>
    <rPh sb="33" eb="34">
      <t>オヨ</t>
    </rPh>
    <rPh sb="37" eb="38">
      <t>ノゾ</t>
    </rPh>
    <rPh sb="41" eb="42">
      <t>タ</t>
    </rPh>
    <rPh sb="42" eb="44">
      <t>イリョウ</t>
    </rPh>
    <rPh sb="44" eb="46">
      <t>キキ</t>
    </rPh>
    <phoneticPr fontId="6"/>
  </si>
  <si>
    <t xml:space="preserve">・薬事法により設置管理が求められる大型機械(注2)
・体内植込み医療機器(注3)
・体内と体外を連結する医療機器　
　(注4)
</t>
    <phoneticPr fontId="6"/>
  </si>
  <si>
    <t>・新構造医療機器(注5)</t>
    <phoneticPr fontId="6"/>
  </si>
  <si>
    <t>B</t>
    <phoneticPr fontId="6"/>
  </si>
  <si>
    <t>ポピュレーション</t>
    <phoneticPr fontId="6"/>
  </si>
  <si>
    <t>小児，成人
（高齢者，意識障害者等）</t>
    <phoneticPr fontId="6"/>
  </si>
  <si>
    <t>新生児，低体重出生児</t>
    <rPh sb="0" eb="3">
      <t>シンセイジ</t>
    </rPh>
    <rPh sb="4" eb="7">
      <t>テイタイジュウ</t>
    </rPh>
    <rPh sb="7" eb="9">
      <t>シュッセイ</t>
    </rPh>
    <rPh sb="9" eb="10">
      <t>ジ</t>
    </rPh>
    <phoneticPr fontId="7"/>
  </si>
  <si>
    <t>C</t>
    <phoneticPr fontId="6"/>
  </si>
  <si>
    <t>観察回数</t>
    <phoneticPr fontId="5"/>
  </si>
  <si>
    <t>5回以内</t>
    <phoneticPr fontId="5"/>
  </si>
  <si>
    <t>6～20回</t>
    <phoneticPr fontId="5"/>
  </si>
  <si>
    <t>21回以上</t>
    <phoneticPr fontId="5"/>
  </si>
  <si>
    <t>D</t>
    <phoneticPr fontId="5"/>
  </si>
  <si>
    <t>診療報酬点数のある検査・自他覚症状観察項目数（受診1回当り）</t>
    <rPh sb="23" eb="25">
      <t>ジュシン</t>
    </rPh>
    <rPh sb="26" eb="27">
      <t>カイ</t>
    </rPh>
    <rPh sb="27" eb="28">
      <t>アタ</t>
    </rPh>
    <phoneticPr fontId="5"/>
  </si>
  <si>
    <t>50項目以内</t>
    <phoneticPr fontId="5"/>
  </si>
  <si>
    <t>51～100項目</t>
    <phoneticPr fontId="5"/>
  </si>
  <si>
    <t>101項目以上</t>
    <phoneticPr fontId="5"/>
  </si>
  <si>
    <t>E</t>
    <phoneticPr fontId="5"/>
  </si>
  <si>
    <t>診療報酬点数のない検査項目数（受診1回当り）</t>
    <phoneticPr fontId="5"/>
  </si>
  <si>
    <t>1～5項目</t>
    <phoneticPr fontId="5"/>
  </si>
  <si>
    <t>6～20項目</t>
    <phoneticPr fontId="5"/>
  </si>
  <si>
    <t>21項目以上</t>
    <phoneticPr fontId="5"/>
  </si>
  <si>
    <t>F</t>
    <phoneticPr fontId="6"/>
  </si>
  <si>
    <t>H</t>
    <phoneticPr fontId="5"/>
  </si>
  <si>
    <t>大型機械の設置管理</t>
  </si>
  <si>
    <t>有</t>
  </si>
  <si>
    <t>診療報酬点数のない診療法を
修得する関係者</t>
    <phoneticPr fontId="7"/>
  </si>
  <si>
    <t>1～10人</t>
  </si>
  <si>
    <t>11人以上</t>
  </si>
  <si>
    <t>注）</t>
    <phoneticPr fontId="7"/>
  </si>
  <si>
    <t xml:space="preserve">１．要素ＡのポイントⅠ欄の歯科材料（インプラント除く）及び家庭用医療機器にあっては，ウエイトを１とする。
２．要素ＡのポイントⅡ欄の大型機械は，薬事法により設置管理の求められる医療機器とする（平成7年6月厚生省告示第129号で指定された医療機器）。
３．同欄の体内植込み医療機器は，患者の体内に手術して植込む医療機器とする。
４．同欄の体内と体外を連結する医療機器は，①組織・骨・歯と体外を連結して処置や手術に用いる医療機器で，接触時間が24時間以上とする。②循環血液と接触する医療機器とする。
５．要素ＡのポイントⅢ欄の新構造医療機器とは，既承認医療機器と基本的な構造・原理が異なり全くの新規性を有するものとする。
</t>
    <phoneticPr fontId="5"/>
  </si>
  <si>
    <t>治験機器名</t>
    <rPh sb="0" eb="2">
      <t>チケン</t>
    </rPh>
    <rPh sb="2" eb="4">
      <t>キキ</t>
    </rPh>
    <rPh sb="4" eb="5">
      <t>メイ</t>
    </rPh>
    <phoneticPr fontId="7"/>
  </si>
  <si>
    <t>治験機器管理経費</t>
    <rPh sb="0" eb="2">
      <t>チケン</t>
    </rPh>
    <rPh sb="2" eb="4">
      <t>キキ</t>
    </rPh>
    <rPh sb="4" eb="6">
      <t>カンリ</t>
    </rPh>
    <rPh sb="6" eb="8">
      <t>ケイヒ</t>
    </rPh>
    <phoneticPr fontId="6"/>
  </si>
  <si>
    <t>（５）</t>
    <phoneticPr fontId="5"/>
  </si>
  <si>
    <t>（６）</t>
    <phoneticPr fontId="7"/>
  </si>
  <si>
    <t>（７）</t>
    <phoneticPr fontId="5"/>
  </si>
  <si>
    <t>（３）</t>
    <phoneticPr fontId="5"/>
  </si>
  <si>
    <t>（４）</t>
    <phoneticPr fontId="6"/>
  </si>
  <si>
    <t>（５）</t>
    <phoneticPr fontId="6"/>
  </si>
  <si>
    <t>（１）～（５）の20％</t>
    <phoneticPr fontId="6"/>
  </si>
  <si>
    <t>（１）～（６）の30％</t>
    <phoneticPr fontId="6"/>
  </si>
  <si>
    <t>（１）</t>
    <phoneticPr fontId="7"/>
  </si>
  <si>
    <t>新規契約時
150,000円/契約</t>
    <phoneticPr fontId="7"/>
  </si>
  <si>
    <t>（２）</t>
    <phoneticPr fontId="7"/>
  </si>
  <si>
    <t>人件費</t>
    <phoneticPr fontId="7"/>
  </si>
  <si>
    <t>新規契約時
200,000円/契約</t>
    <phoneticPr fontId="7"/>
  </si>
  <si>
    <t>当該治験を実施するため，事務，治験の進行等の管理等を行う職員の雇用に要する初期経費</t>
    <phoneticPr fontId="7"/>
  </si>
  <si>
    <t>臨床試験研究経費</t>
    <phoneticPr fontId="7"/>
  </si>
  <si>
    <t>当該治験に関連して必要となる研究経費</t>
    <phoneticPr fontId="7"/>
  </si>
  <si>
    <t>治験薬の管理に要する経費</t>
    <phoneticPr fontId="7"/>
  </si>
  <si>
    <t>（７）</t>
    <phoneticPr fontId="7"/>
  </si>
  <si>
    <t>治験製品管理経費</t>
    <rPh sb="0" eb="2">
      <t>チケン</t>
    </rPh>
    <rPh sb="2" eb="4">
      <t>セイヒン</t>
    </rPh>
    <rPh sb="4" eb="6">
      <t>カンリ</t>
    </rPh>
    <rPh sb="6" eb="8">
      <t>ケイヒ</t>
    </rPh>
    <phoneticPr fontId="7"/>
  </si>
  <si>
    <t>治験製品の管理に要する経費</t>
    <rPh sb="2" eb="4">
      <t>セイヒン</t>
    </rPh>
    <phoneticPr fontId="7"/>
  </si>
  <si>
    <t>備品費</t>
    <phoneticPr fontId="7"/>
  </si>
  <si>
    <t>（１０）</t>
  </si>
  <si>
    <t>旅費</t>
    <phoneticPr fontId="7"/>
  </si>
  <si>
    <t>人件費
（※1）</t>
    <phoneticPr fontId="7"/>
  </si>
  <si>
    <t>（１３）</t>
  </si>
  <si>
    <t>（１４）</t>
  </si>
  <si>
    <t>（１５）</t>
  </si>
  <si>
    <t>その他の費用</t>
    <phoneticPr fontId="7"/>
  </si>
  <si>
    <t>（１６）</t>
  </si>
  <si>
    <t>（１７）</t>
  </si>
  <si>
    <t>スライド作製経費ポイント数④×4,000円×症例数</t>
    <phoneticPr fontId="7"/>
  </si>
  <si>
    <t>（１８）</t>
  </si>
  <si>
    <t>7,000円×実来院回数</t>
    <phoneticPr fontId="7"/>
  </si>
  <si>
    <t>交通費の負担増等治験参加に伴う被験者の負担を軽減するための経費</t>
    <phoneticPr fontId="7"/>
  </si>
  <si>
    <t>（１９）</t>
  </si>
  <si>
    <t>50,000円/症例</t>
    <phoneticPr fontId="7"/>
  </si>
  <si>
    <t>（２０）</t>
  </si>
  <si>
    <t>直接経費の30％</t>
    <phoneticPr fontId="7"/>
  </si>
  <si>
    <t>（３）</t>
    <phoneticPr fontId="7"/>
  </si>
  <si>
    <t>（４）</t>
    <phoneticPr fontId="7"/>
  </si>
  <si>
    <t>当該治験に必要な機械器具の購入に要する経費</t>
    <phoneticPr fontId="7"/>
  </si>
  <si>
    <t>Ⅱ）臨床試験研究経費ポイント ①が61ポイント以上
臨床試験研究経費ポイント数 ①×5,000円×症例数</t>
    <phoneticPr fontId="7"/>
  </si>
  <si>
    <t>初期費用・・・新規契約締結時に請求する。</t>
    <phoneticPr fontId="7"/>
  </si>
  <si>
    <t>被験者負担軽減費</t>
    <rPh sb="3" eb="5">
      <t>フタン</t>
    </rPh>
    <rPh sb="5" eb="7">
      <t>ケイゲン</t>
    </rPh>
    <rPh sb="7" eb="8">
      <t>ヒ</t>
    </rPh>
    <phoneticPr fontId="7"/>
  </si>
  <si>
    <t>観察期脱落症例費
（※1）</t>
    <rPh sb="7" eb="8">
      <t>ヒ</t>
    </rPh>
    <phoneticPr fontId="7"/>
  </si>
  <si>
    <t/>
  </si>
  <si>
    <t>スライド提供等の必要性</t>
    <rPh sb="4" eb="7">
      <t>テイキョウトウ</t>
    </rPh>
    <rPh sb="8" eb="11">
      <t>ヒツヨウセイ</t>
    </rPh>
    <phoneticPr fontId="6"/>
  </si>
  <si>
    <t>G</t>
    <phoneticPr fontId="7"/>
  </si>
  <si>
    <t>H</t>
    <phoneticPr fontId="7"/>
  </si>
  <si>
    <t>スライド作製回数</t>
    <rPh sb="4" eb="6">
      <t>サクセイ</t>
    </rPh>
    <rPh sb="6" eb="8">
      <t>カイスウ</t>
    </rPh>
    <phoneticPr fontId="6"/>
  </si>
  <si>
    <t>回数</t>
    <rPh sb="0" eb="1">
      <t>カイ</t>
    </rPh>
    <rPh sb="1" eb="2">
      <t>スウ</t>
    </rPh>
    <phoneticPr fontId="6"/>
  </si>
  <si>
    <t>治験薬名</t>
    <rPh sb="0" eb="3">
      <t>チケンヤク</t>
    </rPh>
    <rPh sb="3" eb="4">
      <t>メイ</t>
    </rPh>
    <phoneticPr fontId="7"/>
  </si>
  <si>
    <t>(消費税別）</t>
    <rPh sb="1" eb="3">
      <t>ショウヒ</t>
    </rPh>
    <rPh sb="3" eb="5">
      <t>ゼイベツ</t>
    </rPh>
    <phoneticPr fontId="5"/>
  </si>
  <si>
    <t>　早朝・夜間・休日割増費用（消費税別）</t>
    <rPh sb="14" eb="17">
      <t>ショウヒゼイ</t>
    </rPh>
    <rPh sb="17" eb="18">
      <t>ベツ</t>
    </rPh>
    <phoneticPr fontId="7"/>
  </si>
  <si>
    <t>早朝・夜間・休日割増費用</t>
    <rPh sb="0" eb="2">
      <t>ソウチョウ</t>
    </rPh>
    <rPh sb="3" eb="5">
      <t>ヤカン</t>
    </rPh>
    <rPh sb="6" eb="8">
      <t>キュウジツ</t>
    </rPh>
    <rPh sb="8" eb="9">
      <t>ワ</t>
    </rPh>
    <rPh sb="9" eb="10">
      <t>マ</t>
    </rPh>
    <rPh sb="10" eb="12">
      <t>ヒヨウ</t>
    </rPh>
    <phoneticPr fontId="7"/>
  </si>
  <si>
    <t>発生毎</t>
    <rPh sb="0" eb="2">
      <t>ハッセイ</t>
    </rPh>
    <rPh sb="2" eb="3">
      <t>ゴト</t>
    </rPh>
    <phoneticPr fontId="6"/>
  </si>
  <si>
    <t>早朝・夜間・休日割増費用（税抜）　　　計</t>
    <rPh sb="13" eb="15">
      <t>ゼイヌ</t>
    </rPh>
    <phoneticPr fontId="7"/>
  </si>
  <si>
    <t>年度更新費（税抜）　　　計　　　　　　</t>
    <rPh sb="0" eb="2">
      <t>ネンド</t>
    </rPh>
    <rPh sb="2" eb="5">
      <t>コウシンヒ</t>
    </rPh>
    <rPh sb="6" eb="7">
      <t>ゼイ</t>
    </rPh>
    <rPh sb="7" eb="8">
      <t>ヌ</t>
    </rPh>
    <rPh sb="12" eb="13">
      <t>ケイ</t>
    </rPh>
    <phoneticPr fontId="6"/>
  </si>
  <si>
    <t>早朝・夜間・休日割増費用</t>
    <rPh sb="0" eb="2">
      <t>ソウチョウ</t>
    </rPh>
    <rPh sb="3" eb="5">
      <t>ヤカン</t>
    </rPh>
    <rPh sb="6" eb="8">
      <t>キュウジツ</t>
    </rPh>
    <rPh sb="8" eb="10">
      <t>ワリマシ</t>
    </rPh>
    <rPh sb="10" eb="12">
      <t>ヒヨウ</t>
    </rPh>
    <phoneticPr fontId="7"/>
  </si>
  <si>
    <t>30,000円/発生時</t>
    <rPh sb="8" eb="10">
      <t>ハッセイ</t>
    </rPh>
    <rPh sb="10" eb="11">
      <t>ジ</t>
    </rPh>
    <phoneticPr fontId="7"/>
  </si>
  <si>
    <t>時間外や日祝日に対応した際に請求</t>
    <rPh sb="0" eb="2">
      <t>ジカン</t>
    </rPh>
    <rPh sb="2" eb="3">
      <t>ガイ</t>
    </rPh>
    <rPh sb="4" eb="5">
      <t>ヒ</t>
    </rPh>
    <rPh sb="5" eb="7">
      <t>シュクジツ</t>
    </rPh>
    <rPh sb="8" eb="10">
      <t>タイオウ</t>
    </rPh>
    <rPh sb="12" eb="13">
      <t>サイ</t>
    </rPh>
    <rPh sb="14" eb="16">
      <t>セイキュウ</t>
    </rPh>
    <phoneticPr fontId="7"/>
  </si>
  <si>
    <t xml:space="preserve">管理経費 </t>
    <phoneticPr fontId="7"/>
  </si>
  <si>
    <t>治験施設支援機関（SMO)に業務を一部委託する場合は、原則として、上記算定基準に係数0.5を乗じた金額とする。</t>
    <phoneticPr fontId="7"/>
  </si>
  <si>
    <t>間接経費</t>
    <rPh sb="0" eb="2">
      <t>カンセツ</t>
    </rPh>
    <rPh sb="2" eb="4">
      <t>ケイヒ</t>
    </rPh>
    <phoneticPr fontId="7"/>
  </si>
  <si>
    <t>整理番号　　  　　</t>
    <rPh sb="0" eb="2">
      <t>セイリ</t>
    </rPh>
    <rPh sb="2" eb="4">
      <t>バンゴウ</t>
    </rPh>
    <phoneticPr fontId="7"/>
  </si>
  <si>
    <t>治験開始準備費</t>
    <rPh sb="0" eb="2">
      <t>チケン</t>
    </rPh>
    <rPh sb="2" eb="4">
      <t>カイシ</t>
    </rPh>
    <rPh sb="4" eb="6">
      <t>ジュンビ</t>
    </rPh>
    <rPh sb="6" eb="7">
      <t>ヒ</t>
    </rPh>
    <phoneticPr fontId="6"/>
  </si>
  <si>
    <t>（6）</t>
    <phoneticPr fontId="5"/>
  </si>
  <si>
    <t>（６）</t>
    <phoneticPr fontId="6"/>
  </si>
  <si>
    <t>外注検体処理経費</t>
    <rPh sb="0" eb="2">
      <t>ガイチュウ</t>
    </rPh>
    <rPh sb="2" eb="4">
      <t>ケンタイ</t>
    </rPh>
    <rPh sb="4" eb="6">
      <t>ショリ</t>
    </rPh>
    <rPh sb="6" eb="8">
      <t>ケイヒ</t>
    </rPh>
    <phoneticPr fontId="6"/>
  </si>
  <si>
    <t>外注検体処理経費ポイント数 ⑤</t>
    <rPh sb="0" eb="2">
      <t>ガイチュウ</t>
    </rPh>
    <rPh sb="2" eb="4">
      <t>ケンタイ</t>
    </rPh>
    <rPh sb="4" eb="6">
      <t>ショリ</t>
    </rPh>
    <rPh sb="6" eb="8">
      <t>ケイヒ</t>
    </rPh>
    <rPh sb="12" eb="13">
      <t>スウ</t>
    </rPh>
    <phoneticPr fontId="6"/>
  </si>
  <si>
    <t>（１）～（6）の20％</t>
    <phoneticPr fontId="6"/>
  </si>
  <si>
    <t>（８）</t>
    <phoneticPr fontId="7"/>
  </si>
  <si>
    <t>（１）～（７）の30％</t>
    <phoneticPr fontId="6"/>
  </si>
  <si>
    <t>画像提供回数</t>
    <rPh sb="0" eb="2">
      <t>ガゾウ</t>
    </rPh>
    <rPh sb="2" eb="4">
      <t>テイキョウ</t>
    </rPh>
    <rPh sb="4" eb="6">
      <t>カイスウ</t>
    </rPh>
    <phoneticPr fontId="6"/>
  </si>
  <si>
    <t>外注検体処理経費</t>
    <rPh sb="0" eb="4">
      <t>ガイチュウケンタイ</t>
    </rPh>
    <rPh sb="4" eb="6">
      <t>ショリ</t>
    </rPh>
    <rPh sb="6" eb="8">
      <t>ケイヒ</t>
    </rPh>
    <phoneticPr fontId="6"/>
  </si>
  <si>
    <t>I</t>
    <phoneticPr fontId="7"/>
  </si>
  <si>
    <t>外注検体処理</t>
    <rPh sb="0" eb="6">
      <t>ガイチュウケンタイショリ</t>
    </rPh>
    <phoneticPr fontId="6"/>
  </si>
  <si>
    <t>1～2回</t>
    <rPh sb="3" eb="4">
      <t>カイ</t>
    </rPh>
    <phoneticPr fontId="6"/>
  </si>
  <si>
    <t>3～5回</t>
    <rPh sb="3" eb="4">
      <t>カイ</t>
    </rPh>
    <phoneticPr fontId="6"/>
  </si>
  <si>
    <t>6回以上</t>
    <rPh sb="1" eb="2">
      <t>カイ</t>
    </rPh>
    <rPh sb="2" eb="4">
      <t>イジョウ</t>
    </rPh>
    <phoneticPr fontId="6"/>
  </si>
  <si>
    <t>１症例あたりのポイント　⑤</t>
    <rPh sb="1" eb="3">
      <t>ショウレイ</t>
    </rPh>
    <phoneticPr fontId="6"/>
  </si>
  <si>
    <t>被験者負担の軽減（税抜）　計　　　　　　</t>
    <rPh sb="0" eb="3">
      <t>ヒケンシャ</t>
    </rPh>
    <rPh sb="3" eb="5">
      <t>フタン</t>
    </rPh>
    <rPh sb="6" eb="8">
      <t>ケイゲン</t>
    </rPh>
    <rPh sb="9" eb="10">
      <t>ゼイ</t>
    </rPh>
    <rPh sb="10" eb="11">
      <t>ヌ</t>
    </rPh>
    <rPh sb="13" eb="14">
      <t>ケイ</t>
    </rPh>
    <phoneticPr fontId="6"/>
  </si>
  <si>
    <t>観察期脱落症例（税抜）　　計　　　　　　</t>
    <rPh sb="0" eb="2">
      <t>カンサツ</t>
    </rPh>
    <rPh sb="2" eb="3">
      <t>キ</t>
    </rPh>
    <rPh sb="3" eb="5">
      <t>ダツラク</t>
    </rPh>
    <rPh sb="5" eb="7">
      <t>ショウレイ</t>
    </rPh>
    <rPh sb="8" eb="10">
      <t>ゼイヌキ</t>
    </rPh>
    <rPh sb="13" eb="14">
      <t>ケイ</t>
    </rPh>
    <phoneticPr fontId="6"/>
  </si>
  <si>
    <t>　必須文書等の保管費用（消費税別）＊保管期間が国内GCPに定める期間を超える場合のみ</t>
    <rPh sb="1" eb="5">
      <t>ヒッスブンショ</t>
    </rPh>
    <rPh sb="5" eb="6">
      <t>トウ</t>
    </rPh>
    <rPh sb="7" eb="9">
      <t>ホカン</t>
    </rPh>
    <rPh sb="9" eb="11">
      <t>ヒヨウ</t>
    </rPh>
    <rPh sb="12" eb="15">
      <t>ショウヒゼイ</t>
    </rPh>
    <rPh sb="15" eb="16">
      <t>ベツ</t>
    </rPh>
    <rPh sb="18" eb="22">
      <t>ホカンキカン</t>
    </rPh>
    <rPh sb="23" eb="25">
      <t>コクナイ</t>
    </rPh>
    <rPh sb="29" eb="30">
      <t>サダ</t>
    </rPh>
    <rPh sb="32" eb="34">
      <t>キカン</t>
    </rPh>
    <rPh sb="35" eb="36">
      <t>コ</t>
    </rPh>
    <rPh sb="38" eb="40">
      <t>バアイ</t>
    </rPh>
    <phoneticPr fontId="7"/>
  </si>
  <si>
    <t>必須文書等の保管費用</t>
    <rPh sb="0" eb="2">
      <t>ヒッス</t>
    </rPh>
    <rPh sb="2" eb="4">
      <t>ブンショ</t>
    </rPh>
    <rPh sb="4" eb="5">
      <t>トウ</t>
    </rPh>
    <rPh sb="6" eb="8">
      <t>ホカン</t>
    </rPh>
    <rPh sb="8" eb="10">
      <t>ヒヨウ</t>
    </rPh>
    <phoneticPr fontId="6"/>
  </si>
  <si>
    <t>必須文書等の保管費用（税抜）　　　計</t>
    <rPh sb="11" eb="13">
      <t>ゼイヌ</t>
    </rPh>
    <phoneticPr fontId="7"/>
  </si>
  <si>
    <t>　症例ファイル作成経費＊治験依頼者の依頼により当院で症例ファイルを作成した場合のみ</t>
    <rPh sb="1" eb="3">
      <t>ショウレイ</t>
    </rPh>
    <rPh sb="7" eb="9">
      <t>サクセイ</t>
    </rPh>
    <rPh sb="9" eb="11">
      <t>ケイヒ</t>
    </rPh>
    <phoneticPr fontId="7"/>
  </si>
  <si>
    <t>症例ファイル
作成費用</t>
    <phoneticPr fontId="6"/>
  </si>
  <si>
    <t>症例ファイル作成経費（税抜）　　　計</t>
    <rPh sb="11" eb="13">
      <t>ゼイヌ</t>
    </rPh>
    <phoneticPr fontId="7"/>
  </si>
  <si>
    <t>システム使用料</t>
    <rPh sb="4" eb="7">
      <t>シヨウリョウ</t>
    </rPh>
    <phoneticPr fontId="7"/>
  </si>
  <si>
    <t>（１）～（３）の20％</t>
    <phoneticPr fontId="6"/>
  </si>
  <si>
    <t>（５）</t>
    <phoneticPr fontId="7"/>
  </si>
  <si>
    <t>（1）～（４）の30％</t>
    <phoneticPr fontId="6"/>
  </si>
  <si>
    <t>治験開始準備費</t>
    <phoneticPr fontId="7"/>
  </si>
  <si>
    <t xml:space="preserve">当該治験を開始するための基本的準備に要する経費 </t>
    <phoneticPr fontId="7"/>
  </si>
  <si>
    <t>（４）</t>
  </si>
  <si>
    <t>臨床試験研究経費ポイント数 ①×6,000円×症例数</t>
    <phoneticPr fontId="7"/>
  </si>
  <si>
    <t>治験薬管理経費ポイント数②×1,000円×症例数</t>
    <rPh sb="0" eb="3">
      <t>チケンヤク</t>
    </rPh>
    <rPh sb="3" eb="5">
      <t>カンリ</t>
    </rPh>
    <rPh sb="5" eb="7">
      <t>ケイヒ</t>
    </rPh>
    <rPh sb="11" eb="12">
      <t>スウ</t>
    </rPh>
    <phoneticPr fontId="7"/>
  </si>
  <si>
    <t>10,000円×症例数</t>
    <phoneticPr fontId="7"/>
  </si>
  <si>
    <t>治験製品管理経費ポイント数②×1,000円×症例数</t>
    <rPh sb="0" eb="2">
      <t>チケン</t>
    </rPh>
    <rPh sb="2" eb="4">
      <t>セイヒン</t>
    </rPh>
    <rPh sb="4" eb="6">
      <t>カンリ</t>
    </rPh>
    <rPh sb="6" eb="8">
      <t>ケイヒ</t>
    </rPh>
    <rPh sb="12" eb="13">
      <t>スウ</t>
    </rPh>
    <phoneticPr fontId="7"/>
  </si>
  <si>
    <t>（１１）</t>
  </si>
  <si>
    <t>（１２）</t>
  </si>
  <si>
    <t>外注検体処理経費</t>
    <phoneticPr fontId="7"/>
  </si>
  <si>
    <t>外注検体処理経費ポイント数⑤×5,000円×症例数</t>
    <rPh sb="22" eb="25">
      <t>ショウレイスウ</t>
    </rPh>
    <phoneticPr fontId="7"/>
  </si>
  <si>
    <t>外注検体処理に要する経費</t>
    <rPh sb="0" eb="2">
      <t>ガイチュウ</t>
    </rPh>
    <rPh sb="2" eb="4">
      <t>ケンタイ</t>
    </rPh>
    <rPh sb="4" eb="6">
      <t>ショリ</t>
    </rPh>
    <phoneticPr fontId="7"/>
  </si>
  <si>
    <t>必須文書等の保管費用</t>
    <rPh sb="0" eb="2">
      <t>ネンド</t>
    </rPh>
    <rPh sb="2" eb="4">
      <t>コウシン</t>
    </rPh>
    <rPh sb="4" eb="5">
      <t>ヒ</t>
    </rPh>
    <rPh sb="6" eb="8">
      <t>シンサ</t>
    </rPh>
    <rPh sb="8" eb="9">
      <t>ヒ</t>
    </rPh>
    <phoneticPr fontId="7"/>
  </si>
  <si>
    <t>50,000円/発生時</t>
    <rPh sb="8" eb="10">
      <t>ハッセイ</t>
    </rPh>
    <rPh sb="10" eb="11">
      <t>ジ</t>
    </rPh>
    <phoneticPr fontId="7"/>
  </si>
  <si>
    <t>必須文書等の保管期間が国内GCPに定める期間を超える場合に請求</t>
    <rPh sb="0" eb="2">
      <t>ヒッス</t>
    </rPh>
    <rPh sb="2" eb="4">
      <t>ブンショ</t>
    </rPh>
    <rPh sb="4" eb="5">
      <t>トウ</t>
    </rPh>
    <rPh sb="6" eb="8">
      <t>ホカン</t>
    </rPh>
    <rPh sb="8" eb="10">
      <t>キカン</t>
    </rPh>
    <rPh sb="11" eb="13">
      <t>コクナイ</t>
    </rPh>
    <rPh sb="17" eb="18">
      <t>サダ</t>
    </rPh>
    <rPh sb="20" eb="22">
      <t>キカン</t>
    </rPh>
    <rPh sb="23" eb="24">
      <t>コ</t>
    </rPh>
    <rPh sb="26" eb="28">
      <t>バアイ</t>
    </rPh>
    <rPh sb="29" eb="31">
      <t>セイキュウ</t>
    </rPh>
    <phoneticPr fontId="7"/>
  </si>
  <si>
    <t>症例ファイル作成経費</t>
    <rPh sb="8" eb="10">
      <t>ケイヒ</t>
    </rPh>
    <phoneticPr fontId="7"/>
  </si>
  <si>
    <t>100,000円/発生時</t>
    <rPh sb="9" eb="11">
      <t>ハッセイ</t>
    </rPh>
    <rPh sb="11" eb="12">
      <t>ジ</t>
    </rPh>
    <phoneticPr fontId="7"/>
  </si>
  <si>
    <t>治験依頼者の依頼により当院で症例ファイルを作成した場合に請求</t>
    <rPh sb="25" eb="27">
      <t>バアイ</t>
    </rPh>
    <rPh sb="28" eb="30">
      <t>セイキュウ</t>
    </rPh>
    <phoneticPr fontId="7"/>
  </si>
  <si>
    <t>年度更新費
（審査費）</t>
    <rPh sb="0" eb="2">
      <t>ネンド</t>
    </rPh>
    <rPh sb="2" eb="4">
      <t>コウシン</t>
    </rPh>
    <rPh sb="4" eb="5">
      <t>ヒ</t>
    </rPh>
    <rPh sb="7" eb="9">
      <t>シンサ</t>
    </rPh>
    <rPh sb="9" eb="10">
      <t>ヒ</t>
    </rPh>
    <phoneticPr fontId="7"/>
  </si>
  <si>
    <t>治験審査委員会の審査に関する経費</t>
    <phoneticPr fontId="7"/>
  </si>
  <si>
    <r>
      <rPr>
        <sz val="10.5"/>
        <rFont val="ＭＳ Ｐ明朝"/>
        <family val="1"/>
        <charset val="128"/>
      </rPr>
      <t>年度更新費</t>
    </r>
    <r>
      <rPr>
        <sz val="9"/>
        <rFont val="ＭＳ Ｐ明朝"/>
        <family val="1"/>
        <charset val="128"/>
      </rPr>
      <t xml:space="preserve">
（システム利用料）</t>
    </r>
    <rPh sb="0" eb="2">
      <t>ネンド</t>
    </rPh>
    <rPh sb="2" eb="4">
      <t>コウシン</t>
    </rPh>
    <rPh sb="4" eb="5">
      <t>ヒ</t>
    </rPh>
    <rPh sb="11" eb="14">
      <t>リヨウリョウ</t>
    </rPh>
    <phoneticPr fontId="7"/>
  </si>
  <si>
    <t>年度更新時
120,000円/年度・契約</t>
    <rPh sb="18" eb="20">
      <t>ケイヤク</t>
    </rPh>
    <phoneticPr fontId="7"/>
  </si>
  <si>
    <t>治験電磁化システム利用に関する経費</t>
    <rPh sb="0" eb="2">
      <t>チケン</t>
    </rPh>
    <rPh sb="2" eb="5">
      <t>デンジカ</t>
    </rPh>
    <rPh sb="9" eb="11">
      <t>リヨウ</t>
    </rPh>
    <rPh sb="12" eb="13">
      <t>カン</t>
    </rPh>
    <rPh sb="15" eb="17">
      <t>ケイヒ</t>
    </rPh>
    <phoneticPr fontId="7"/>
  </si>
  <si>
    <t>（２１）</t>
    <phoneticPr fontId="7"/>
  </si>
  <si>
    <t>年度更新費
（人件費）</t>
    <rPh sb="0" eb="2">
      <t>ネンド</t>
    </rPh>
    <rPh sb="2" eb="4">
      <t>コウシン</t>
    </rPh>
    <rPh sb="4" eb="5">
      <t>ヒ</t>
    </rPh>
    <phoneticPr fontId="7"/>
  </si>
  <si>
    <t>（１）～（2１）までの合計の20％</t>
    <phoneticPr fontId="7"/>
  </si>
  <si>
    <t>※1</t>
    <phoneticPr fontId="7"/>
  </si>
  <si>
    <t>《請求方法》</t>
    <phoneticPr fontId="7"/>
  </si>
  <si>
    <t>その他の費用（１４）被験者負担軽減費・・・半年毎に合算し１０月・４月及び治験終了時に請求する。</t>
    <rPh sb="2" eb="3">
      <t>タ</t>
    </rPh>
    <rPh sb="4" eb="6">
      <t>ヒヨウ</t>
    </rPh>
    <rPh sb="10" eb="13">
      <t>ヒケンシャ</t>
    </rPh>
    <rPh sb="13" eb="15">
      <t>フタン</t>
    </rPh>
    <rPh sb="15" eb="17">
      <t>ケイゲン</t>
    </rPh>
    <rPh sb="17" eb="18">
      <t>ヒ</t>
    </rPh>
    <rPh sb="21" eb="23">
      <t>ハントシ</t>
    </rPh>
    <rPh sb="23" eb="24">
      <t>ゴト</t>
    </rPh>
    <rPh sb="24" eb="25">
      <t>トシゴト</t>
    </rPh>
    <rPh sb="30" eb="31">
      <t>ガツ</t>
    </rPh>
    <rPh sb="33" eb="34">
      <t>ガツ</t>
    </rPh>
    <rPh sb="34" eb="35">
      <t>オヨ</t>
    </rPh>
    <rPh sb="36" eb="38">
      <t>チケン</t>
    </rPh>
    <rPh sb="38" eb="41">
      <t>シュウリョウジ</t>
    </rPh>
    <rPh sb="42" eb="44">
      <t>セイキュウ</t>
    </rPh>
    <phoneticPr fontId="7"/>
  </si>
  <si>
    <t>　　　　　　　　　（１５）観察期脱落症例　 ・・・月締めで翌月請求する。</t>
    <rPh sb="13" eb="16">
      <t>カンサツキ</t>
    </rPh>
    <rPh sb="16" eb="18">
      <t>ダツラク</t>
    </rPh>
    <rPh sb="18" eb="20">
      <t>ショウレイ</t>
    </rPh>
    <rPh sb="25" eb="26">
      <t>ツキ</t>
    </rPh>
    <rPh sb="26" eb="27">
      <t>ジ</t>
    </rPh>
    <rPh sb="29" eb="31">
      <t>ヨクゲツ</t>
    </rPh>
    <rPh sb="31" eb="33">
      <t>セイキュウ</t>
    </rPh>
    <phoneticPr fontId="7"/>
  </si>
  <si>
    <t>　　　　　　　　　（１６）早朝・夜間・休日割増費用　 ・・・月締めで翌月請求する。</t>
    <rPh sb="13" eb="15">
      <t>ソウチョウ</t>
    </rPh>
    <rPh sb="16" eb="18">
      <t>ヤカン</t>
    </rPh>
    <rPh sb="19" eb="21">
      <t>キュウジツ</t>
    </rPh>
    <rPh sb="21" eb="23">
      <t>ワリマシ</t>
    </rPh>
    <rPh sb="23" eb="25">
      <t>ヒヨウ</t>
    </rPh>
    <rPh sb="30" eb="31">
      <t>ツキ</t>
    </rPh>
    <rPh sb="31" eb="32">
      <t>ジ</t>
    </rPh>
    <rPh sb="34" eb="36">
      <t>ヨクゲツ</t>
    </rPh>
    <rPh sb="36" eb="38">
      <t>セイキュウ</t>
    </rPh>
    <phoneticPr fontId="7"/>
  </si>
  <si>
    <t>　　　　　　　　　（１７）必須文書等の保管費用　 ・・・治験終了時に請求する。</t>
    <rPh sb="13" eb="15">
      <t>ヒッス</t>
    </rPh>
    <rPh sb="15" eb="17">
      <t>ブンショ</t>
    </rPh>
    <rPh sb="17" eb="18">
      <t>トウ</t>
    </rPh>
    <rPh sb="19" eb="21">
      <t>ホカン</t>
    </rPh>
    <rPh sb="21" eb="23">
      <t>ヒヨウ</t>
    </rPh>
    <rPh sb="28" eb="30">
      <t>チケン</t>
    </rPh>
    <rPh sb="30" eb="33">
      <t>シュウリョウジ</t>
    </rPh>
    <rPh sb="34" eb="36">
      <t>セイキュウ</t>
    </rPh>
    <phoneticPr fontId="7"/>
  </si>
  <si>
    <t>　　　　　　　　　（１８）症例ファイル作成経費　 ・・・治験開始時に請求する。</t>
    <rPh sb="28" eb="30">
      <t>チケン</t>
    </rPh>
    <rPh sb="30" eb="32">
      <t>カイシ</t>
    </rPh>
    <rPh sb="32" eb="33">
      <t>ジ</t>
    </rPh>
    <rPh sb="34" eb="36">
      <t>セイキュウ</t>
    </rPh>
    <phoneticPr fontId="7"/>
  </si>
  <si>
    <t>　　　　　　　　　（１９）（２０）（２１）年度更新費　・・・年度更新時（４月）に請求する。</t>
    <rPh sb="21" eb="23">
      <t>ネンド</t>
    </rPh>
    <rPh sb="23" eb="25">
      <t>コウシン</t>
    </rPh>
    <rPh sb="25" eb="26">
      <t>ヒ</t>
    </rPh>
    <rPh sb="30" eb="32">
      <t>ネンド</t>
    </rPh>
    <rPh sb="32" eb="35">
      <t>コウシンジ</t>
    </rPh>
    <rPh sb="37" eb="38">
      <t>ガツ</t>
    </rPh>
    <rPh sb="40" eb="42">
      <t>セイキュウ</t>
    </rPh>
    <phoneticPr fontId="7"/>
  </si>
  <si>
    <t>1契約当たりのポイント　①</t>
    <rPh sb="1" eb="3">
      <t>ケイヤク</t>
    </rPh>
    <rPh sb="3" eb="4">
      <t>ア</t>
    </rPh>
    <phoneticPr fontId="6"/>
  </si>
  <si>
    <t>○</t>
    <phoneticPr fontId="7"/>
  </si>
  <si>
    <t>　　1契約あたりのポイント　③</t>
    <rPh sb="3" eb="5">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</si>
</sst>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_ ;[Red]\-#,##0\ "/>
  </numFmts>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b/>
      <sz val="14"/>
      <name val="ＭＳ Ｐ明朝"/>
      <family val="1"/>
      <charset val="128"/>
    </font>
    <font>
      <sz val="11"/>
      <name val="ＭＳ Ｐ明朝"/>
      <family val="1"/>
      <charset val="128"/>
    </font>
    <font>
      <sz val="14"/>
      <name val="ＭＳ Ｐ明朝"/>
      <family val="1"/>
      <charset val="128"/>
    </font>
    <font>
      <sz val="10.5"/>
      <name val="ＭＳ Ｐゴシック"/>
      <family val="3"/>
      <charset val="128"/>
    </font>
    <font>
      <sz val="10.5"/>
      <name val="Arial"/>
      <family val="2"/>
    </font>
    <font>
      <sz val="10.5"/>
      <color theme="1"/>
      <name val="ＭＳ Ｐ明朝"/>
      <family val="1"/>
      <charset val="128"/>
    </font>
    <font>
      <sz val="10"/>
      <name val="ＭＳ Ｐ明朝"/>
      <family val="1"/>
      <charset val="128"/>
    </font>
    <font>
      <sz val="11"/>
      <color theme="1"/>
      <name val="ＭＳ Ｐ明朝"/>
      <family val="1"/>
      <charset val="128"/>
    </font>
    <font>
      <sz val="10"/>
      <color theme="1"/>
      <name val="ＭＳ Ｐ明朝"/>
      <family val="1"/>
      <charset val="128"/>
    </font>
    <font>
      <b/>
      <sz val="14"/>
      <color theme="1"/>
      <name val="ＭＳ Ｐ明朝"/>
      <family val="1"/>
      <charset val="128"/>
    </font>
    <font>
      <sz val="12"/>
      <color theme="1"/>
      <name val="ＭＳ Ｐ明朝"/>
      <family val="1"/>
      <charset val="128"/>
    </font>
    <font>
      <b/>
      <u/>
      <sz val="12"/>
      <color theme="1"/>
      <name val="ＭＳ Ｐ明朝"/>
      <family val="1"/>
      <charset val="128"/>
    </font>
    <font>
      <b/>
      <sz val="10.5"/>
      <name val="ＭＳ Ｐ明朝"/>
      <family val="1"/>
      <charset val="128"/>
    </font>
    <font>
      <sz val="9"/>
      <name val="ＭＳ Ｐ明朝"/>
      <family val="1"/>
      <charset val="128"/>
    </font>
    <font>
      <b/>
      <sz val="11"/>
      <name val="ＭＳ Ｐ明朝"/>
      <family val="1"/>
      <charset val="128"/>
    </font>
    <font>
      <b/>
      <sz val="12"/>
      <name val="ＭＳ Ｐ明朝"/>
      <family val="1"/>
      <charset val="128"/>
    </font>
    <font>
      <b/>
      <sz val="11"/>
      <color theme="3"/>
      <name val="ＭＳ Ｐゴシック"/>
      <family val="2"/>
      <charset val="128"/>
      <scheme val="minor"/>
    </font>
    <font>
      <sz val="11"/>
      <color theme="1"/>
      <name val="ＭＳ Ｐゴシック"/>
      <family val="3"/>
      <charset val="128"/>
      <scheme val="minor"/>
    </font>
    <font>
      <sz val="14"/>
      <color theme="1"/>
      <name val="ＭＳ Ｐ明朝"/>
      <family val="1"/>
      <charset val="128"/>
    </font>
    <font>
      <sz val="10.5"/>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dotted">
        <color indexed="64"/>
      </right>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25" fillId="0" borderId="0">
      <alignment vertical="center"/>
    </xf>
    <xf numFmtId="0" fontId="2" fillId="0" borderId="0">
      <alignment vertical="center"/>
    </xf>
    <xf numFmtId="0" fontId="1" fillId="0" borderId="0">
      <alignment vertical="center"/>
    </xf>
    <xf numFmtId="38" fontId="25" fillId="0" borderId="0" applyFont="0" applyFill="0" applyBorder="0" applyAlignment="0" applyProtection="0">
      <alignment vertical="center"/>
    </xf>
  </cellStyleXfs>
  <cellXfs count="450">
    <xf numFmtId="0" fontId="0" fillId="0" borderId="0" xfId="0">
      <alignment vertical="center"/>
    </xf>
    <xf numFmtId="38" fontId="4" fillId="0" borderId="0" xfId="2" applyFont="1" applyFill="1" applyBorder="1" applyAlignment="1">
      <alignment horizontal="right" vertical="center"/>
    </xf>
    <xf numFmtId="0" fontId="4" fillId="0" borderId="0" xfId="1" applyFont="1" applyFill="1" applyBorder="1">
      <alignment vertical="center"/>
    </xf>
    <xf numFmtId="0" fontId="4" fillId="0" borderId="0" xfId="1" applyFont="1" applyFill="1" applyBorder="1" applyAlignment="1">
      <alignment horizontal="center" vertical="center"/>
    </xf>
    <xf numFmtId="0" fontId="4" fillId="0" borderId="1" xfId="1" applyFont="1" applyFill="1" applyBorder="1" applyAlignment="1"/>
    <xf numFmtId="38" fontId="4" fillId="0" borderId="0" xfId="2" applyFont="1" applyFill="1" applyBorder="1" applyAlignment="1"/>
    <xf numFmtId="0" fontId="4" fillId="0" borderId="0" xfId="1" applyFont="1" applyFill="1" applyBorder="1" applyAlignment="1"/>
    <xf numFmtId="0" fontId="4" fillId="0" borderId="0" xfId="1" applyFont="1" applyFill="1" applyBorder="1" applyAlignment="1">
      <alignment horizontal="left"/>
    </xf>
    <xf numFmtId="49" fontId="4" fillId="0" borderId="0" xfId="1" applyNumberFormat="1" applyFont="1" applyFill="1" applyBorder="1" applyAlignment="1">
      <alignment wrapText="1"/>
    </xf>
    <xf numFmtId="0" fontId="4" fillId="0" borderId="2" xfId="1" applyFont="1" applyFill="1" applyBorder="1" applyAlignment="1"/>
    <xf numFmtId="49" fontId="4" fillId="0" borderId="2" xfId="1" applyNumberFormat="1" applyFont="1" applyFill="1" applyBorder="1" applyAlignment="1">
      <alignment wrapText="1"/>
    </xf>
    <xf numFmtId="0" fontId="4" fillId="0" borderId="2" xfId="1" applyFont="1" applyFill="1" applyBorder="1" applyAlignment="1">
      <alignment horizontal="right"/>
    </xf>
    <xf numFmtId="0" fontId="9" fillId="0" borderId="0" xfId="1" applyFont="1" applyFill="1" applyBorder="1">
      <alignment vertical="center"/>
    </xf>
    <xf numFmtId="0" fontId="10" fillId="0" borderId="0" xfId="1" applyFont="1" applyFill="1" applyBorder="1" applyAlignment="1">
      <alignment horizontal="center" vertical="center"/>
    </xf>
    <xf numFmtId="38" fontId="9" fillId="0" borderId="0" xfId="2" applyFont="1" applyFill="1" applyBorder="1" applyAlignment="1">
      <alignment horizontal="right" vertical="center"/>
    </xf>
    <xf numFmtId="0" fontId="4" fillId="0" borderId="1" xfId="1" applyNumberFormat="1" applyFont="1" applyFill="1" applyBorder="1" applyAlignment="1">
      <alignment vertical="center"/>
    </xf>
    <xf numFmtId="0" fontId="4" fillId="0" borderId="0" xfId="1" applyNumberFormat="1" applyFont="1" applyFill="1" applyBorder="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178" fontId="4" fillId="0" borderId="0" xfId="1" applyNumberFormat="1" applyFont="1" applyFill="1" applyBorder="1" applyAlignment="1">
      <alignment vertical="top"/>
    </xf>
    <xf numFmtId="0" fontId="4" fillId="0" borderId="4" xfId="1" applyFont="1" applyFill="1" applyBorder="1" applyAlignment="1">
      <alignment vertical="center"/>
    </xf>
    <xf numFmtId="0" fontId="9" fillId="0" borderId="0" xfId="1" applyFont="1" applyFill="1" applyBorder="1" applyAlignment="1">
      <alignment horizontal="right" vertical="center"/>
    </xf>
    <xf numFmtId="0" fontId="9" fillId="0" borderId="0" xfId="1" applyFont="1" applyFill="1" applyBorder="1" applyAlignment="1">
      <alignment horizontal="center" vertical="center"/>
    </xf>
    <xf numFmtId="38" fontId="9" fillId="0" borderId="0" xfId="2" applyFont="1" applyFill="1" applyBorder="1">
      <alignment vertical="center"/>
    </xf>
    <xf numFmtId="0" fontId="4" fillId="0" borderId="0" xfId="1" applyFont="1" applyFill="1" applyBorder="1" applyAlignment="1">
      <alignment vertical="center" textRotation="255"/>
    </xf>
    <xf numFmtId="0" fontId="9" fillId="0" borderId="0" xfId="1" applyFont="1" applyFill="1" applyAlignment="1">
      <alignment vertical="top"/>
    </xf>
    <xf numFmtId="0" fontId="4" fillId="0" borderId="0" xfId="1" applyNumberFormat="1" applyFont="1" applyFill="1" applyBorder="1" applyAlignment="1">
      <alignment vertical="center"/>
    </xf>
    <xf numFmtId="0" fontId="9" fillId="0" borderId="0" xfId="1" applyFont="1" applyFill="1" applyBorder="1" applyAlignment="1">
      <alignment horizontal="left" vertical="top"/>
    </xf>
    <xf numFmtId="0" fontId="9" fillId="0" borderId="0" xfId="1" applyFont="1" applyFill="1" applyBorder="1" applyAlignment="1">
      <alignment vertical="top" wrapText="1"/>
    </xf>
    <xf numFmtId="0" fontId="4" fillId="0" borderId="32" xfId="1" applyFont="1" applyFill="1" applyBorder="1" applyAlignment="1">
      <alignment horizontal="left" vertical="center" wrapText="1"/>
    </xf>
    <xf numFmtId="0" fontId="4" fillId="0" borderId="45" xfId="1" applyFont="1" applyFill="1" applyBorder="1" applyAlignment="1">
      <alignment horizontal="left" vertical="center" wrapText="1"/>
    </xf>
    <xf numFmtId="0" fontId="4" fillId="0" borderId="4" xfId="1" applyFont="1" applyFill="1" applyBorder="1" applyAlignment="1">
      <alignment horizontal="center" vertical="center" wrapText="1"/>
    </xf>
    <xf numFmtId="3" fontId="4" fillId="0" borderId="4" xfId="1" applyNumberFormat="1" applyFont="1" applyFill="1" applyBorder="1" applyAlignment="1">
      <alignment vertical="center" wrapText="1"/>
    </xf>
    <xf numFmtId="0" fontId="4" fillId="0" borderId="4" xfId="1" applyFont="1" applyFill="1" applyBorder="1" applyAlignment="1">
      <alignment vertical="center" wrapText="1"/>
    </xf>
    <xf numFmtId="9" fontId="4" fillId="0" borderId="4" xfId="1" applyNumberFormat="1" applyFont="1" applyFill="1" applyBorder="1" applyAlignment="1">
      <alignment vertical="center" wrapText="1"/>
    </xf>
    <xf numFmtId="0" fontId="4" fillId="0" borderId="9" xfId="1" applyFont="1" applyFill="1" applyBorder="1" applyAlignment="1">
      <alignment horizontal="left" vertical="center" wrapText="1"/>
    </xf>
    <xf numFmtId="38" fontId="4" fillId="0" borderId="1" xfId="2" applyFont="1" applyFill="1" applyBorder="1" applyAlignment="1">
      <alignment vertical="center"/>
    </xf>
    <xf numFmtId="0" fontId="4" fillId="0" borderId="1" xfId="1" applyFont="1" applyFill="1" applyBorder="1" applyAlignment="1">
      <alignment horizontal="center" vertical="center"/>
    </xf>
    <xf numFmtId="38" fontId="4" fillId="0" borderId="1" xfId="2" applyNumberFormat="1" applyFont="1" applyFill="1" applyBorder="1" applyAlignment="1">
      <alignment vertical="center"/>
    </xf>
    <xf numFmtId="177" fontId="4" fillId="0" borderId="1" xfId="2" applyNumberFormat="1" applyFont="1" applyFill="1" applyBorder="1" applyAlignment="1">
      <alignment vertical="center"/>
    </xf>
    <xf numFmtId="0" fontId="4" fillId="0" borderId="4" xfId="1" applyFont="1" applyFill="1" applyBorder="1" applyAlignment="1">
      <alignment horizontal="center" vertical="center"/>
    </xf>
    <xf numFmtId="0" fontId="4" fillId="0" borderId="1" xfId="1" applyFont="1" applyFill="1" applyBorder="1" applyAlignment="1">
      <alignment vertical="top"/>
    </xf>
    <xf numFmtId="0" fontId="4" fillId="0" borderId="1" xfId="1" applyFont="1" applyFill="1" applyBorder="1" applyAlignment="1">
      <alignment horizontal="center" vertical="top"/>
    </xf>
    <xf numFmtId="38" fontId="4" fillId="0" borderId="1" xfId="2" applyFont="1" applyFill="1" applyBorder="1" applyAlignment="1">
      <alignment horizontal="center" vertical="top"/>
    </xf>
    <xf numFmtId="38" fontId="4" fillId="0" borderId="10" xfId="2" applyFont="1" applyFill="1" applyBorder="1" applyAlignment="1">
      <alignment vertical="top"/>
    </xf>
    <xf numFmtId="38" fontId="4" fillId="0" borderId="2" xfId="2" applyFont="1" applyFill="1" applyBorder="1" applyAlignment="1">
      <alignment horizontal="right" vertical="center" wrapText="1"/>
    </xf>
    <xf numFmtId="0" fontId="4" fillId="0" borderId="2" xfId="1" applyFont="1" applyFill="1" applyBorder="1">
      <alignment vertical="center"/>
    </xf>
    <xf numFmtId="0" fontId="4" fillId="0" borderId="2" xfId="1" applyFont="1" applyFill="1" applyBorder="1" applyAlignment="1">
      <alignment horizontal="center" vertical="center"/>
    </xf>
    <xf numFmtId="0" fontId="4" fillId="0" borderId="2" xfId="1" applyFont="1" applyFill="1" applyBorder="1" applyAlignment="1">
      <alignment vertical="top" wrapText="1"/>
    </xf>
    <xf numFmtId="0" fontId="4" fillId="0" borderId="37" xfId="1" applyFont="1" applyFill="1" applyBorder="1" applyAlignment="1">
      <alignment vertical="top" wrapText="1"/>
    </xf>
    <xf numFmtId="0" fontId="4" fillId="0" borderId="9" xfId="1" applyFont="1" applyFill="1" applyBorder="1" applyAlignment="1">
      <alignment horizontal="left" vertical="top" wrapText="1"/>
    </xf>
    <xf numFmtId="0" fontId="4" fillId="0" borderId="1" xfId="1" applyFont="1" applyFill="1" applyBorder="1" applyAlignment="1">
      <alignment vertical="top" wrapText="1"/>
    </xf>
    <xf numFmtId="49" fontId="4" fillId="0" borderId="0" xfId="1" applyNumberFormat="1" applyFont="1" applyFill="1" applyBorder="1">
      <alignment vertical="center"/>
    </xf>
    <xf numFmtId="49" fontId="4" fillId="0" borderId="0" xfId="1" applyNumberFormat="1" applyFont="1" applyFill="1" applyBorder="1" applyAlignment="1">
      <alignment horizontal="right"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vertical="center"/>
    </xf>
    <xf numFmtId="49" fontId="4" fillId="0" borderId="1" xfId="1" applyNumberFormat="1" applyFont="1" applyFill="1" applyBorder="1">
      <alignment vertical="center"/>
    </xf>
    <xf numFmtId="38" fontId="4" fillId="0" borderId="1" xfId="2" applyFont="1" applyFill="1" applyBorder="1">
      <alignment vertical="center"/>
    </xf>
    <xf numFmtId="0" fontId="4" fillId="0" borderId="0" xfId="1" applyFont="1" applyFill="1">
      <alignment vertical="center"/>
    </xf>
    <xf numFmtId="0" fontId="4" fillId="0" borderId="0" xfId="1" applyFont="1">
      <alignment vertical="center"/>
    </xf>
    <xf numFmtId="0" fontId="4" fillId="0" borderId="0" xfId="1" applyFont="1" applyFill="1" applyBorder="1" applyAlignment="1">
      <alignment horizontal="right" vertical="center"/>
    </xf>
    <xf numFmtId="38" fontId="4" fillId="0" borderId="0" xfId="1" applyNumberFormat="1" applyFont="1" applyFill="1" applyBorder="1" applyAlignment="1">
      <alignment vertical="center"/>
    </xf>
    <xf numFmtId="0" fontId="13" fillId="0" borderId="1" xfId="0" applyFont="1" applyBorder="1" applyAlignment="1">
      <alignment vertical="top" wrapText="1"/>
    </xf>
    <xf numFmtId="38" fontId="4" fillId="0" borderId="0" xfId="1" applyNumberFormat="1" applyFont="1" applyFill="1" applyBorder="1" applyAlignment="1">
      <alignment horizontal="right" vertical="center"/>
    </xf>
    <xf numFmtId="0" fontId="4" fillId="0" borderId="4" xfId="1" applyFont="1" applyFill="1" applyBorder="1" applyAlignment="1">
      <alignment horizontal="center" vertical="top"/>
    </xf>
    <xf numFmtId="38" fontId="4" fillId="0" borderId="4" xfId="2" applyFont="1" applyFill="1" applyBorder="1" applyAlignment="1">
      <alignment horizontal="center" vertical="top"/>
    </xf>
    <xf numFmtId="0" fontId="4" fillId="0" borderId="0" xfId="1" applyFont="1" applyFill="1" applyBorder="1" applyAlignment="1">
      <alignment horizontal="distributed"/>
    </xf>
    <xf numFmtId="0" fontId="4" fillId="0" borderId="0" xfId="1" applyFont="1" applyFill="1" applyBorder="1" applyAlignment="1">
      <alignment horizontal="center"/>
    </xf>
    <xf numFmtId="0" fontId="4" fillId="0" borderId="1" xfId="1" applyFont="1" applyFill="1" applyBorder="1" applyAlignment="1">
      <alignment horizontal="left"/>
    </xf>
    <xf numFmtId="0" fontId="4" fillId="0" borderId="4" xfId="1" applyFont="1" applyFill="1" applyBorder="1" applyAlignment="1">
      <alignment vertical="center"/>
    </xf>
    <xf numFmtId="0" fontId="4" fillId="0" borderId="0" xfId="1" applyFont="1" applyFill="1" applyBorder="1" applyAlignment="1">
      <alignment horizontal="right" vertical="center"/>
    </xf>
    <xf numFmtId="0" fontId="4" fillId="0" borderId="0" xfId="1" applyFont="1" applyFill="1" applyBorder="1" applyAlignment="1">
      <alignment vertical="center"/>
    </xf>
    <xf numFmtId="0" fontId="4" fillId="0" borderId="1" xfId="1" applyFont="1" applyFill="1" applyBorder="1" applyAlignment="1">
      <alignment horizontal="left" vertical="top" wrapText="1"/>
    </xf>
    <xf numFmtId="0" fontId="4" fillId="0" borderId="10" xfId="1" applyFont="1" applyFill="1" applyBorder="1" applyAlignment="1">
      <alignment horizontal="left" vertical="top" wrapText="1"/>
    </xf>
    <xf numFmtId="0" fontId="4" fillId="0" borderId="1" xfId="1" applyFont="1" applyFill="1" applyBorder="1" applyAlignment="1">
      <alignment horizontal="center" vertical="top" wrapText="1"/>
    </xf>
    <xf numFmtId="0" fontId="4" fillId="0" borderId="4" xfId="1" applyFont="1" applyFill="1" applyBorder="1" applyAlignment="1">
      <alignment vertical="top" wrapText="1"/>
    </xf>
    <xf numFmtId="49" fontId="4" fillId="0" borderId="32" xfId="1" applyNumberFormat="1" applyFont="1" applyFill="1" applyBorder="1" applyAlignment="1">
      <alignment horizontal="left" vertical="center" shrinkToFit="1"/>
    </xf>
    <xf numFmtId="0" fontId="15" fillId="0" borderId="0" xfId="0" applyFont="1">
      <alignment vertical="center"/>
    </xf>
    <xf numFmtId="0" fontId="15" fillId="0" borderId="0" xfId="0" applyFont="1" applyBorder="1" applyAlignment="1">
      <alignment horizontal="left" vertical="center"/>
    </xf>
    <xf numFmtId="0" fontId="13"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9" fillId="0" borderId="0" xfId="3" applyFont="1"/>
    <xf numFmtId="0" fontId="9" fillId="0" borderId="0" xfId="3" applyFont="1" applyAlignment="1">
      <alignment horizontal="center" vertical="center"/>
    </xf>
    <xf numFmtId="0" fontId="21" fillId="0" borderId="0" xfId="3" applyFont="1" applyBorder="1" applyAlignment="1">
      <alignment horizontal="center" vertical="center"/>
    </xf>
    <xf numFmtId="0" fontId="21" fillId="0" borderId="0" xfId="3" applyFont="1" applyBorder="1" applyAlignment="1">
      <alignment horizontal="left" vertical="center"/>
    </xf>
    <xf numFmtId="0" fontId="8" fillId="0" borderId="0" xfId="3" applyFont="1" applyBorder="1" applyAlignment="1">
      <alignment horizontal="center" vertical="top" wrapText="1"/>
    </xf>
    <xf numFmtId="0" fontId="4" fillId="0" borderId="0" xfId="3" applyFont="1"/>
    <xf numFmtId="0" fontId="22" fillId="0" borderId="0" xfId="3" applyFont="1" applyBorder="1" applyAlignment="1">
      <alignment vertical="center" wrapText="1"/>
    </xf>
    <xf numFmtId="0" fontId="22" fillId="0" borderId="0" xfId="3" applyFont="1" applyBorder="1" applyAlignment="1">
      <alignment horizontal="right" vertical="center"/>
    </xf>
    <xf numFmtId="0" fontId="22" fillId="0" borderId="0" xfId="3" applyFont="1" applyBorder="1" applyAlignment="1">
      <alignment vertical="center"/>
    </xf>
    <xf numFmtId="0" fontId="20" fillId="0" borderId="0" xfId="3" applyFont="1"/>
    <xf numFmtId="0" fontId="4" fillId="3" borderId="9" xfId="3" applyFont="1" applyFill="1" applyBorder="1" applyAlignment="1">
      <alignment horizontal="center" vertical="center" wrapText="1"/>
    </xf>
    <xf numFmtId="0" fontId="4" fillId="0" borderId="0" xfId="3" applyFont="1" applyAlignment="1">
      <alignment vertical="center"/>
    </xf>
    <xf numFmtId="0" fontId="4" fillId="3" borderId="27" xfId="3" applyFont="1" applyFill="1" applyBorder="1" applyAlignment="1">
      <alignment horizontal="center" vertical="center" wrapText="1"/>
    </xf>
    <xf numFmtId="0" fontId="4" fillId="0" borderId="0" xfId="3" applyFont="1" applyFill="1" applyBorder="1" applyAlignment="1">
      <alignment horizontal="center" vertical="center" shrinkToFit="1"/>
    </xf>
    <xf numFmtId="0" fontId="4" fillId="0" borderId="0" xfId="3" applyFont="1" applyFill="1" applyBorder="1" applyAlignment="1">
      <alignment horizontal="center" vertical="center" wrapText="1"/>
    </xf>
    <xf numFmtId="0" fontId="4" fillId="0" borderId="0" xfId="3" applyFont="1" applyAlignment="1">
      <alignment horizontal="center" vertical="center"/>
    </xf>
    <xf numFmtId="0" fontId="4" fillId="0" borderId="3" xfId="3" applyFont="1" applyBorder="1" applyAlignment="1">
      <alignment vertical="center"/>
    </xf>
    <xf numFmtId="0" fontId="4" fillId="0" borderId="0" xfId="3" applyFont="1" applyBorder="1" applyAlignment="1">
      <alignment vertical="center"/>
    </xf>
    <xf numFmtId="0" fontId="9" fillId="0" borderId="0" xfId="3" applyFont="1" applyAlignment="1">
      <alignment vertical="center"/>
    </xf>
    <xf numFmtId="0" fontId="9" fillId="0" borderId="0" xfId="3" applyFont="1" applyAlignment="1">
      <alignment horizontal="left" vertical="center"/>
    </xf>
    <xf numFmtId="0" fontId="9" fillId="0" borderId="0" xfId="3" applyFont="1" applyAlignment="1">
      <alignment horizontal="center"/>
    </xf>
    <xf numFmtId="0" fontId="9" fillId="0" borderId="0" xfId="3" applyFont="1" applyAlignment="1"/>
    <xf numFmtId="0" fontId="9" fillId="0" borderId="0" xfId="3" applyFont="1" applyAlignment="1">
      <alignment horizontal="left"/>
    </xf>
    <xf numFmtId="0" fontId="21" fillId="0" borderId="0" xfId="3" applyFont="1" applyAlignment="1">
      <alignment horizontal="right"/>
    </xf>
    <xf numFmtId="0" fontId="21" fillId="0" borderId="0" xfId="3" applyFont="1" applyAlignment="1">
      <alignment horizontal="right" vertical="center"/>
    </xf>
    <xf numFmtId="0" fontId="21" fillId="0" borderId="0" xfId="3" applyFont="1" applyAlignment="1"/>
    <xf numFmtId="0" fontId="4" fillId="0" borderId="47" xfId="3" applyFont="1" applyFill="1" applyBorder="1" applyAlignment="1">
      <alignment horizontal="center" vertical="center" shrinkToFit="1"/>
    </xf>
    <xf numFmtId="0" fontId="4" fillId="0" borderId="24" xfId="3" applyFont="1" applyFill="1" applyBorder="1" applyAlignment="1">
      <alignment horizontal="center" vertical="center" shrinkToFit="1"/>
    </xf>
    <xf numFmtId="0" fontId="4" fillId="3" borderId="1" xfId="3" applyFont="1" applyFill="1" applyBorder="1" applyAlignment="1">
      <alignment horizontal="center" vertical="center" wrapText="1"/>
    </xf>
    <xf numFmtId="0" fontId="4" fillId="0" borderId="48" xfId="3" applyFont="1" applyFill="1" applyBorder="1" applyAlignment="1">
      <alignment horizontal="center" vertical="center" wrapText="1"/>
    </xf>
    <xf numFmtId="0" fontId="20" fillId="0" borderId="0" xfId="3" applyFont="1" applyBorder="1" applyAlignment="1">
      <alignment vertical="center" wrapText="1"/>
    </xf>
    <xf numFmtId="0" fontId="13" fillId="0" borderId="0" xfId="1" applyFont="1" applyFill="1" applyBorder="1" applyAlignment="1">
      <alignment horizontal="left" vertical="center" wrapText="1"/>
    </xf>
    <xf numFmtId="0" fontId="13" fillId="0" borderId="7" xfId="1" applyFont="1" applyFill="1" applyBorder="1" applyAlignment="1">
      <alignment horizontal="left" vertical="top" wrapText="1"/>
    </xf>
    <xf numFmtId="0" fontId="13" fillId="0" borderId="7" xfId="1" applyFont="1" applyFill="1" applyBorder="1" applyAlignment="1">
      <alignment horizontal="center" vertical="top"/>
    </xf>
    <xf numFmtId="38" fontId="13" fillId="0" borderId="7" xfId="2" applyFont="1" applyFill="1" applyBorder="1" applyAlignment="1">
      <alignment vertical="top"/>
    </xf>
    <xf numFmtId="38" fontId="13" fillId="0" borderId="7" xfId="2" applyFont="1" applyFill="1" applyBorder="1" applyAlignment="1">
      <alignment horizontal="center" vertical="top"/>
    </xf>
    <xf numFmtId="38" fontId="13" fillId="0" borderId="8" xfId="2" applyFont="1" applyFill="1" applyBorder="1" applyAlignment="1">
      <alignment vertical="top"/>
    </xf>
    <xf numFmtId="0" fontId="13" fillId="0" borderId="0" xfId="1" applyFont="1" applyFill="1" applyBorder="1" applyAlignment="1">
      <alignment vertical="top" wrapText="1"/>
    </xf>
    <xf numFmtId="0" fontId="13" fillId="0" borderId="5" xfId="1" applyFont="1" applyFill="1" applyBorder="1" applyAlignment="1">
      <alignment vertical="top" wrapText="1"/>
    </xf>
    <xf numFmtId="0" fontId="13" fillId="0" borderId="0" xfId="1" applyFont="1" applyFill="1" applyBorder="1" applyAlignment="1">
      <alignment vertical="center" wrapText="1"/>
    </xf>
    <xf numFmtId="3" fontId="13" fillId="0" borderId="0" xfId="1" applyNumberFormat="1" applyFont="1" applyFill="1" applyBorder="1" applyAlignment="1">
      <alignment vertical="center" wrapText="1"/>
    </xf>
    <xf numFmtId="0" fontId="4" fillId="0" borderId="0" xfId="1" applyFont="1" applyFill="1" applyBorder="1" applyAlignment="1">
      <alignment horizontal="right"/>
    </xf>
    <xf numFmtId="0" fontId="4" fillId="0" borderId="0" xfId="0" applyFont="1" applyAlignment="1">
      <alignment horizontal="left" vertical="center"/>
    </xf>
    <xf numFmtId="0" fontId="4" fillId="0" borderId="0" xfId="0" applyFont="1">
      <alignment vertical="center"/>
    </xf>
    <xf numFmtId="0" fontId="4" fillId="0" borderId="27" xfId="0" applyFont="1" applyBorder="1" applyAlignment="1">
      <alignment horizontal="center" vertical="center"/>
    </xf>
    <xf numFmtId="0" fontId="4" fillId="0" borderId="26" xfId="0" applyFont="1" applyBorder="1">
      <alignment vertical="center"/>
    </xf>
    <xf numFmtId="0" fontId="4" fillId="0" borderId="27"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lignment vertical="center"/>
    </xf>
    <xf numFmtId="0" fontId="13" fillId="0" borderId="0" xfId="0" applyFont="1" applyAlignment="1">
      <alignment horizontal="left" vertical="center"/>
    </xf>
    <xf numFmtId="0" fontId="4" fillId="0" borderId="0" xfId="1" applyFont="1" applyFill="1" applyBorder="1" applyAlignment="1">
      <alignment vertical="center"/>
    </xf>
    <xf numFmtId="0" fontId="4" fillId="0" borderId="37" xfId="1" applyFont="1" applyFill="1" applyBorder="1">
      <alignment vertical="center"/>
    </xf>
    <xf numFmtId="0" fontId="4" fillId="0" borderId="0" xfId="3" applyFont="1" applyAlignment="1">
      <alignment horizontal="right" vertical="center"/>
    </xf>
    <xf numFmtId="0" fontId="4" fillId="3" borderId="27" xfId="3" applyFont="1" applyFill="1" applyBorder="1" applyAlignment="1">
      <alignment vertical="center"/>
    </xf>
    <xf numFmtId="49" fontId="4" fillId="0" borderId="0" xfId="3" applyNumberFormat="1" applyFont="1" applyFill="1" applyBorder="1" applyAlignment="1">
      <alignment horizontal="center" vertical="center" wrapText="1"/>
    </xf>
    <xf numFmtId="49" fontId="4" fillId="0" borderId="25" xfId="3" applyNumberFormat="1" applyFont="1" applyFill="1" applyBorder="1" applyAlignment="1">
      <alignment horizontal="center" vertical="center" wrapText="1"/>
    </xf>
    <xf numFmtId="49" fontId="4" fillId="3" borderId="32" xfId="3" applyNumberFormat="1" applyFont="1" applyFill="1" applyBorder="1" applyAlignment="1">
      <alignment horizontal="center" vertical="center" wrapText="1"/>
    </xf>
    <xf numFmtId="0" fontId="4" fillId="0" borderId="53"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54" xfId="3" applyFont="1" applyBorder="1" applyAlignment="1">
      <alignment horizontal="center" vertical="center" wrapText="1"/>
    </xf>
    <xf numFmtId="49" fontId="4" fillId="0" borderId="45" xfId="1" applyNumberFormat="1" applyFont="1" applyFill="1" applyBorder="1" applyAlignment="1">
      <alignment vertical="center"/>
    </xf>
    <xf numFmtId="49" fontId="4" fillId="0" borderId="45" xfId="1" applyNumberFormat="1" applyFont="1" applyFill="1" applyBorder="1" applyAlignment="1">
      <alignment vertical="center" shrinkToFit="1"/>
    </xf>
    <xf numFmtId="0" fontId="4" fillId="0" borderId="26" xfId="1" applyFont="1" applyFill="1" applyBorder="1">
      <alignment vertical="center"/>
    </xf>
    <xf numFmtId="0" fontId="4" fillId="0" borderId="26" xfId="1" applyFont="1" applyFill="1" applyBorder="1" applyAlignment="1">
      <alignment vertical="center"/>
    </xf>
    <xf numFmtId="0" fontId="4" fillId="0" borderId="1" xfId="1" applyFont="1" applyFill="1" applyBorder="1" applyAlignment="1">
      <alignment horizontal="center" vertical="center"/>
    </xf>
    <xf numFmtId="0" fontId="4" fillId="0" borderId="3" xfId="1" applyFont="1" applyFill="1" applyBorder="1" applyAlignment="1">
      <alignment horizontal="left" vertical="center" wrapText="1"/>
    </xf>
    <xf numFmtId="0" fontId="4" fillId="0" borderId="0" xfId="1" applyFont="1" applyFill="1" applyBorder="1" applyAlignment="1">
      <alignment horizontal="center" vertical="center" wrapText="1"/>
    </xf>
    <xf numFmtId="3" fontId="4" fillId="0" borderId="0" xfId="1" applyNumberFormat="1" applyFont="1" applyFill="1" applyBorder="1" applyAlignment="1">
      <alignment vertical="center" wrapText="1"/>
    </xf>
    <xf numFmtId="0" fontId="4" fillId="0" borderId="0" xfId="1" applyFont="1" applyFill="1" applyBorder="1" applyAlignment="1">
      <alignment vertical="center" wrapText="1"/>
    </xf>
    <xf numFmtId="0" fontId="4" fillId="0" borderId="55" xfId="1" applyFont="1" applyFill="1" applyBorder="1" applyAlignment="1">
      <alignment vertical="center" wrapText="1"/>
    </xf>
    <xf numFmtId="3" fontId="4" fillId="0" borderId="1" xfId="1" applyNumberFormat="1" applyFont="1" applyFill="1" applyBorder="1" applyAlignment="1">
      <alignment vertical="center" wrapText="1"/>
    </xf>
    <xf numFmtId="0" fontId="4" fillId="0" borderId="1" xfId="1" applyFont="1" applyFill="1" applyBorder="1" applyAlignment="1">
      <alignment vertical="center" wrapText="1"/>
    </xf>
    <xf numFmtId="0" fontId="4" fillId="0" borderId="10" xfId="1" applyFont="1" applyFill="1" applyBorder="1" applyAlignment="1">
      <alignment vertical="center" wrapText="1"/>
    </xf>
    <xf numFmtId="0" fontId="13" fillId="0" borderId="0" xfId="0" applyFont="1" applyFill="1">
      <alignment vertical="center"/>
    </xf>
    <xf numFmtId="0" fontId="4" fillId="0" borderId="27" xfId="0" applyFont="1" applyFill="1" applyBorder="1">
      <alignment vertical="center"/>
    </xf>
    <xf numFmtId="0" fontId="4" fillId="0" borderId="26" xfId="0" applyFont="1" applyFill="1" applyBorder="1" applyAlignment="1">
      <alignment vertical="center" wrapText="1"/>
    </xf>
    <xf numFmtId="0" fontId="15" fillId="0" borderId="0" xfId="4" applyFont="1">
      <alignment vertical="center"/>
    </xf>
    <xf numFmtId="0" fontId="16" fillId="0" borderId="0" xfId="4" applyFont="1" applyBorder="1" applyAlignment="1">
      <alignment vertical="center"/>
    </xf>
    <xf numFmtId="0" fontId="15" fillId="0" borderId="0" xfId="4" applyFont="1" applyAlignment="1">
      <alignment vertical="center"/>
    </xf>
    <xf numFmtId="0" fontId="13" fillId="0" borderId="24" xfId="4" applyFont="1" applyBorder="1" applyAlignment="1">
      <alignment horizontal="center" vertical="center"/>
    </xf>
    <xf numFmtId="0" fontId="13" fillId="0" borderId="2" xfId="4" applyFont="1" applyBorder="1" applyAlignment="1">
      <alignment vertical="center" wrapText="1"/>
    </xf>
    <xf numFmtId="0" fontId="13" fillId="2" borderId="25" xfId="4" applyFont="1" applyFill="1" applyBorder="1" applyAlignment="1">
      <alignment horizontal="center" vertical="center"/>
    </xf>
    <xf numFmtId="0" fontId="13" fillId="3" borderId="26" xfId="4" applyFont="1" applyFill="1" applyBorder="1" applyAlignment="1">
      <alignment horizontal="center" vertical="center"/>
    </xf>
    <xf numFmtId="0" fontId="13" fillId="0" borderId="27" xfId="4" applyFont="1" applyBorder="1" applyAlignment="1">
      <alignment horizontal="left" vertical="top" wrapText="1"/>
    </xf>
    <xf numFmtId="0" fontId="13" fillId="3" borderId="27" xfId="4" applyFont="1" applyFill="1" applyBorder="1" applyAlignment="1">
      <alignment horizontal="center" vertical="center"/>
    </xf>
    <xf numFmtId="0" fontId="4" fillId="0" borderId="28" xfId="4" applyFont="1" applyBorder="1" applyAlignment="1">
      <alignment horizontal="center" vertical="center" wrapText="1"/>
    </xf>
    <xf numFmtId="0" fontId="13" fillId="0" borderId="27" xfId="4" applyFont="1" applyBorder="1" applyAlignment="1">
      <alignment horizontal="center" vertical="center" wrapText="1"/>
    </xf>
    <xf numFmtId="0" fontId="13" fillId="2" borderId="24" xfId="4" applyFont="1" applyFill="1" applyBorder="1" applyAlignment="1">
      <alignment horizontal="center" vertical="center"/>
    </xf>
    <xf numFmtId="0" fontId="13" fillId="2" borderId="2" xfId="4" applyFont="1" applyFill="1" applyBorder="1" applyAlignment="1">
      <alignment vertical="center" wrapText="1"/>
    </xf>
    <xf numFmtId="0" fontId="13" fillId="0" borderId="27" xfId="4" applyFont="1" applyBorder="1" applyAlignment="1">
      <alignment horizontal="center" vertical="center"/>
    </xf>
    <xf numFmtId="0" fontId="13" fillId="2" borderId="27" xfId="4" applyFont="1" applyFill="1" applyBorder="1" applyAlignment="1">
      <alignment horizontal="center" vertical="center" wrapText="1"/>
    </xf>
    <xf numFmtId="0" fontId="15" fillId="0" borderId="0" xfId="4" applyFont="1" applyAlignment="1">
      <alignment horizontal="right" vertical="center"/>
    </xf>
    <xf numFmtId="0" fontId="16" fillId="0" borderId="0" xfId="4" applyFont="1" applyFill="1" applyAlignment="1">
      <alignment horizontal="center" vertical="center"/>
    </xf>
    <xf numFmtId="0" fontId="16" fillId="0" borderId="0" xfId="4" applyFont="1" applyFill="1" applyAlignment="1">
      <alignment vertical="center" wrapText="1"/>
    </xf>
    <xf numFmtId="0" fontId="16" fillId="0" borderId="0" xfId="4" applyFont="1" applyAlignment="1">
      <alignment horizontal="center" vertical="center"/>
    </xf>
    <xf numFmtId="0" fontId="15" fillId="0" borderId="0" xfId="4" applyFont="1" applyAlignment="1">
      <alignment horizontal="right" vertical="top"/>
    </xf>
    <xf numFmtId="0" fontId="15" fillId="0" borderId="0" xfId="4" applyFont="1" applyAlignment="1">
      <alignment vertical="center" wrapText="1"/>
    </xf>
    <xf numFmtId="0" fontId="15" fillId="0" borderId="0" xfId="4" applyFont="1" applyAlignment="1">
      <alignment horizontal="center" vertical="center"/>
    </xf>
    <xf numFmtId="0" fontId="4" fillId="0" borderId="0" xfId="1" applyFont="1" applyFill="1" applyBorder="1" applyAlignment="1">
      <alignment vertical="center"/>
    </xf>
    <xf numFmtId="0" fontId="4" fillId="0" borderId="23" xfId="4" applyFont="1" applyBorder="1" applyAlignment="1">
      <alignment horizontal="center" vertical="center" wrapText="1"/>
    </xf>
    <xf numFmtId="0" fontId="4" fillId="0" borderId="1" xfId="1" applyFont="1" applyFill="1" applyBorder="1" applyAlignment="1">
      <alignment horizontal="center" vertical="center"/>
    </xf>
    <xf numFmtId="38" fontId="4" fillId="0" borderId="1" xfId="1" applyNumberFormat="1" applyFont="1" applyFill="1" applyBorder="1" applyAlignment="1">
      <alignment horizontal="center" vertical="center"/>
    </xf>
    <xf numFmtId="0" fontId="4" fillId="0" borderId="1" xfId="1" applyFont="1" applyFill="1" applyBorder="1" applyAlignment="1">
      <alignment vertical="center"/>
    </xf>
    <xf numFmtId="38" fontId="4" fillId="0" borderId="1" xfId="2" applyFont="1" applyFill="1" applyBorder="1" applyAlignment="1">
      <alignment horizontal="center" vertical="center"/>
    </xf>
    <xf numFmtId="38" fontId="4" fillId="0" borderId="4" xfId="7" applyFont="1" applyFill="1" applyBorder="1" applyAlignment="1">
      <alignment horizontal="left" vertical="center" wrapText="1"/>
    </xf>
    <xf numFmtId="38" fontId="4" fillId="0" borderId="1" xfId="7" applyFont="1" applyFill="1" applyBorder="1" applyAlignment="1">
      <alignment horizontal="left" vertical="center" wrapText="1"/>
    </xf>
    <xf numFmtId="9" fontId="4" fillId="0" borderId="4" xfId="1"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xf>
    <xf numFmtId="49" fontId="4" fillId="0" borderId="45" xfId="0" applyNumberFormat="1" applyFont="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vertical="center" wrapText="1"/>
    </xf>
    <xf numFmtId="0" fontId="13" fillId="0" borderId="27" xfId="0" applyFont="1" applyFill="1" applyBorder="1">
      <alignment vertical="center"/>
    </xf>
    <xf numFmtId="0" fontId="13" fillId="0" borderId="27" xfId="0" applyFont="1" applyBorder="1" applyAlignment="1">
      <alignment vertical="center" wrapText="1"/>
    </xf>
    <xf numFmtId="0" fontId="13" fillId="0" borderId="27" xfId="0" applyFont="1" applyBorder="1">
      <alignment vertical="center"/>
    </xf>
    <xf numFmtId="0" fontId="13" fillId="0" borderId="0" xfId="0" applyFont="1" applyFill="1" applyAlignment="1">
      <alignment vertical="center" wrapText="1"/>
    </xf>
    <xf numFmtId="0" fontId="13" fillId="0" borderId="44" xfId="0" applyFont="1" applyBorder="1" applyAlignment="1">
      <alignment vertical="center" wrapText="1"/>
    </xf>
    <xf numFmtId="0" fontId="13" fillId="0" borderId="43" xfId="0" applyFont="1" applyBorder="1" applyAlignment="1">
      <alignment vertical="center" wrapText="1"/>
    </xf>
    <xf numFmtId="0" fontId="13" fillId="0" borderId="0" xfId="0" applyFont="1" applyBorder="1">
      <alignment vertical="center"/>
    </xf>
    <xf numFmtId="0" fontId="13" fillId="0" borderId="2" xfId="1" applyFont="1" applyFill="1" applyBorder="1" applyAlignment="1"/>
    <xf numFmtId="0" fontId="13" fillId="0" borderId="0" xfId="0" applyFont="1" applyBorder="1" applyAlignment="1">
      <alignment vertical="center" wrapText="1"/>
    </xf>
    <xf numFmtId="0" fontId="21" fillId="0" borderId="26" xfId="0" applyFont="1" applyBorder="1" applyAlignment="1">
      <alignment vertical="center" wrapText="1"/>
    </xf>
    <xf numFmtId="38" fontId="4" fillId="0" borderId="0" xfId="2" applyFont="1" applyFill="1" applyBorder="1" applyAlignment="1">
      <alignment vertical="center"/>
    </xf>
    <xf numFmtId="38" fontId="4" fillId="0" borderId="0" xfId="1" applyNumberFormat="1" applyFont="1" applyFill="1" applyBorder="1" applyAlignment="1">
      <alignment vertical="center"/>
    </xf>
    <xf numFmtId="0" fontId="4" fillId="0" borderId="0" xfId="1" applyFont="1" applyFill="1" applyBorder="1" applyAlignment="1">
      <alignment vertical="center"/>
    </xf>
    <xf numFmtId="0" fontId="4" fillId="2" borderId="25"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58" xfId="1" applyFont="1" applyFill="1" applyBorder="1" applyAlignment="1">
      <alignment vertical="center"/>
    </xf>
    <xf numFmtId="0" fontId="4" fillId="0" borderId="58" xfId="1" applyFont="1" applyFill="1" applyBorder="1">
      <alignment vertical="center"/>
    </xf>
    <xf numFmtId="0" fontId="27" fillId="0" borderId="0" xfId="1" applyNumberFormat="1" applyFont="1" applyFill="1" applyBorder="1">
      <alignment vertical="center"/>
    </xf>
    <xf numFmtId="0" fontId="27" fillId="0" borderId="0" xfId="1" applyFont="1" applyFill="1" applyBorder="1" applyAlignment="1">
      <alignment vertical="center"/>
    </xf>
    <xf numFmtId="0" fontId="4" fillId="0" borderId="0" xfId="1" applyFont="1" applyFill="1" applyBorder="1" applyAlignment="1">
      <alignment vertical="top" wrapText="1"/>
    </xf>
    <xf numFmtId="0" fontId="4" fillId="0" borderId="5" xfId="1" applyFont="1" applyFill="1" applyBorder="1" applyAlignment="1">
      <alignment vertical="top" wrapText="1"/>
    </xf>
    <xf numFmtId="0" fontId="4" fillId="0" borderId="7" xfId="1" applyFont="1" applyFill="1" applyBorder="1" applyAlignment="1">
      <alignment horizontal="left" vertical="top" wrapText="1"/>
    </xf>
    <xf numFmtId="38" fontId="4" fillId="0" borderId="7" xfId="2" applyFont="1" applyFill="1" applyBorder="1" applyAlignment="1">
      <alignment vertical="top"/>
    </xf>
    <xf numFmtId="38" fontId="4" fillId="0" borderId="7" xfId="2" applyFont="1" applyFill="1" applyBorder="1" applyAlignment="1">
      <alignment horizontal="center" vertical="top"/>
    </xf>
    <xf numFmtId="38" fontId="4" fillId="0" borderId="8" xfId="2" applyFont="1" applyFill="1" applyBorder="1" applyAlignment="1">
      <alignment vertical="top"/>
    </xf>
    <xf numFmtId="0" fontId="27" fillId="0" borderId="0" xfId="1" applyFont="1" applyFill="1" applyBorder="1">
      <alignment vertical="center"/>
    </xf>
    <xf numFmtId="0" fontId="27" fillId="0" borderId="0" xfId="1" applyFont="1" applyFill="1" applyBorder="1" applyAlignment="1">
      <alignment vertical="top"/>
    </xf>
    <xf numFmtId="49" fontId="4" fillId="0" borderId="0" xfId="1" applyNumberFormat="1" applyFont="1" applyFill="1" applyBorder="1" applyAlignment="1">
      <alignment horizontal="left" vertical="center" shrinkToFit="1"/>
    </xf>
    <xf numFmtId="38" fontId="4" fillId="0" borderId="0" xfId="2" applyFont="1" applyFill="1" applyBorder="1" applyAlignment="1">
      <alignment horizontal="right" vertical="center" wrapText="1"/>
    </xf>
    <xf numFmtId="0" fontId="27" fillId="0" borderId="0" xfId="0" applyFont="1">
      <alignment vertical="center"/>
    </xf>
    <xf numFmtId="49" fontId="4" fillId="0" borderId="45" xfId="1" applyNumberFormat="1" applyFont="1" applyFill="1" applyBorder="1" applyAlignment="1">
      <alignment horizontal="left" vertical="center" shrinkToFit="1"/>
    </xf>
    <xf numFmtId="0" fontId="4" fillId="0" borderId="0" xfId="1" applyFont="1" applyFill="1" applyBorder="1" applyAlignment="1">
      <alignment horizontal="left" vertical="center" wrapText="1"/>
    </xf>
    <xf numFmtId="0" fontId="4" fillId="0" borderId="4" xfId="1" applyFont="1" applyFill="1" applyBorder="1" applyAlignment="1">
      <alignment vertical="center"/>
    </xf>
    <xf numFmtId="0" fontId="4" fillId="0" borderId="1" xfId="1" applyFont="1" applyFill="1" applyBorder="1" applyAlignment="1">
      <alignment horizontal="center" vertical="center"/>
    </xf>
    <xf numFmtId="38" fontId="4" fillId="0" borderId="0" xfId="1" applyNumberFormat="1" applyFont="1" applyFill="1" applyBorder="1" applyAlignment="1">
      <alignment horizontal="right" vertical="center"/>
    </xf>
    <xf numFmtId="0" fontId="4" fillId="0" borderId="0" xfId="1" applyFont="1" applyFill="1" applyBorder="1" applyAlignment="1">
      <alignment horizontal="right" vertical="center"/>
    </xf>
    <xf numFmtId="0" fontId="4" fillId="0" borderId="4" xfId="1" applyFont="1" applyFill="1" applyBorder="1">
      <alignment vertical="center"/>
    </xf>
    <xf numFmtId="38" fontId="4" fillId="0" borderId="0" xfId="2" applyFont="1" applyFill="1" applyBorder="1" applyAlignment="1">
      <alignment horizontal="right" vertical="center"/>
    </xf>
    <xf numFmtId="0" fontId="4" fillId="0" borderId="0" xfId="1" applyFont="1" applyFill="1" applyBorder="1" applyAlignment="1">
      <alignment horizontal="center" vertical="center"/>
    </xf>
    <xf numFmtId="0" fontId="4" fillId="0" borderId="1" xfId="1" applyFont="1" applyFill="1" applyBorder="1" applyAlignment="1">
      <alignment horizontal="left"/>
    </xf>
    <xf numFmtId="38" fontId="4" fillId="0" borderId="1" xfId="2" applyFont="1" applyFill="1" applyBorder="1" applyAlignment="1">
      <alignment horizontal="center" vertical="center"/>
    </xf>
    <xf numFmtId="0" fontId="4" fillId="0" borderId="2" xfId="1" applyFont="1" applyFill="1" applyBorder="1" applyAlignment="1">
      <alignment horizontal="left" vertical="center"/>
    </xf>
    <xf numFmtId="0" fontId="4" fillId="0" borderId="26" xfId="0" applyFont="1" applyBorder="1" applyAlignment="1">
      <alignment horizontal="center" vertical="center"/>
    </xf>
    <xf numFmtId="0" fontId="22" fillId="0" borderId="0" xfId="3" applyFont="1" applyBorder="1" applyAlignment="1">
      <alignment horizontal="left" vertical="center"/>
    </xf>
    <xf numFmtId="0" fontId="4" fillId="0" borderId="0" xfId="3" applyFont="1" applyBorder="1" applyAlignment="1">
      <alignment horizontal="center" vertical="center" wrapText="1"/>
    </xf>
    <xf numFmtId="0" fontId="22" fillId="0" borderId="0" xfId="3" applyFont="1" applyBorder="1" applyAlignment="1">
      <alignment horizontal="left" vertical="center" wrapText="1"/>
    </xf>
    <xf numFmtId="0" fontId="4" fillId="0" borderId="0" xfId="3" applyFont="1" applyFill="1" applyBorder="1" applyAlignment="1">
      <alignment horizontal="left" vertical="center" wrapText="1"/>
    </xf>
    <xf numFmtId="0" fontId="4" fillId="0" borderId="0" xfId="1" applyFont="1" applyFill="1" applyBorder="1" applyAlignment="1">
      <alignment horizontal="left" vertical="center"/>
    </xf>
    <xf numFmtId="0" fontId="13" fillId="0" borderId="0" xfId="0" applyFont="1" applyBorder="1" applyAlignment="1">
      <alignment horizontal="left" vertical="center" wrapText="1"/>
    </xf>
    <xf numFmtId="49" fontId="13" fillId="0" borderId="45" xfId="0" applyNumberFormat="1" applyFont="1" applyBorder="1" applyAlignment="1">
      <alignment horizontal="left" vertical="center" wrapText="1"/>
    </xf>
    <xf numFmtId="0" fontId="4" fillId="0" borderId="2" xfId="0" applyFont="1" applyBorder="1" applyAlignment="1">
      <alignment horizontal="left" vertical="center"/>
    </xf>
    <xf numFmtId="3" fontId="4" fillId="0" borderId="4" xfId="1" applyNumberFormat="1" applyFont="1" applyFill="1" applyBorder="1" applyAlignment="1">
      <alignment vertical="center"/>
    </xf>
    <xf numFmtId="0" fontId="4" fillId="0" borderId="9" xfId="1" applyFont="1" applyFill="1" applyBorder="1" applyAlignment="1">
      <alignment vertical="center" wrapText="1"/>
    </xf>
    <xf numFmtId="0" fontId="9" fillId="0" borderId="0" xfId="0" applyFont="1" applyBorder="1" applyAlignment="1">
      <alignment horizontal="left" vertical="center"/>
    </xf>
    <xf numFmtId="0" fontId="4" fillId="0" borderId="32" xfId="0" applyFont="1" applyBorder="1" applyAlignment="1">
      <alignment vertical="center"/>
    </xf>
    <xf numFmtId="0" fontId="4" fillId="0" borderId="26" xfId="0" applyFont="1" applyBorder="1" applyAlignment="1">
      <alignment vertical="center"/>
    </xf>
    <xf numFmtId="0" fontId="4" fillId="0" borderId="4" xfId="0" applyFont="1" applyBorder="1" applyAlignment="1">
      <alignment vertical="center"/>
    </xf>
    <xf numFmtId="0" fontId="13" fillId="0" borderId="0" xfId="0" applyFont="1" applyFill="1" applyAlignment="1">
      <alignment horizontal="left" vertical="center" wrapText="1"/>
    </xf>
    <xf numFmtId="0" fontId="13" fillId="0" borderId="0" xfId="0" applyFont="1" applyFill="1" applyAlignment="1">
      <alignment vertical="top"/>
    </xf>
    <xf numFmtId="0" fontId="13" fillId="0" borderId="0" xfId="0" applyFont="1" applyAlignment="1">
      <alignment horizontal="left" vertical="top" wrapText="1"/>
    </xf>
    <xf numFmtId="0" fontId="13" fillId="0" borderId="0" xfId="0" applyFont="1" applyAlignment="1">
      <alignment horizontal="left" vertical="top"/>
    </xf>
    <xf numFmtId="0" fontId="4" fillId="0" borderId="37" xfId="1" applyFont="1" applyFill="1" applyBorder="1" applyAlignment="1">
      <alignment horizontal="left" vertical="center"/>
    </xf>
    <xf numFmtId="0" fontId="4" fillId="0" borderId="10" xfId="1" applyFont="1" applyFill="1" applyBorder="1" applyAlignment="1">
      <alignment horizontal="left" vertical="center"/>
    </xf>
    <xf numFmtId="38"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38" fontId="4" fillId="0" borderId="1" xfId="2" applyFont="1" applyFill="1" applyBorder="1" applyAlignment="1">
      <alignment horizontal="right" vertical="center"/>
    </xf>
    <xf numFmtId="0" fontId="4" fillId="0" borderId="2" xfId="1" applyFont="1" applyFill="1" applyBorder="1" applyAlignment="1">
      <alignment horizontal="left" vertical="center" wrapText="1"/>
    </xf>
    <xf numFmtId="0" fontId="4" fillId="0" borderId="26" xfId="1" applyFont="1" applyFill="1" applyBorder="1" applyAlignment="1">
      <alignment horizontal="left" vertical="center" wrapText="1"/>
    </xf>
    <xf numFmtId="38" fontId="4" fillId="0" borderId="32" xfId="2" applyFont="1" applyFill="1" applyBorder="1" applyAlignment="1">
      <alignment horizontal="right" vertical="center"/>
    </xf>
    <xf numFmtId="38" fontId="4" fillId="0" borderId="2" xfId="2" applyFont="1" applyFill="1" applyBorder="1" applyAlignment="1">
      <alignment horizontal="right" vertical="center"/>
    </xf>
    <xf numFmtId="0" fontId="4" fillId="0" borderId="2" xfId="1" applyFont="1" applyFill="1" applyBorder="1" applyAlignment="1">
      <alignment horizontal="left" vertical="center"/>
    </xf>
    <xf numFmtId="49" fontId="4" fillId="0" borderId="45" xfId="1" applyNumberFormat="1" applyFont="1" applyFill="1" applyBorder="1" applyAlignment="1">
      <alignment vertical="center" wrapText="1"/>
    </xf>
    <xf numFmtId="49" fontId="4" fillId="0" borderId="9" xfId="1" applyNumberFormat="1" applyFont="1" applyFill="1" applyBorder="1" applyAlignment="1">
      <alignment vertical="center" wrapText="1"/>
    </xf>
    <xf numFmtId="0" fontId="4" fillId="0" borderId="4" xfId="1" applyFont="1" applyFill="1" applyBorder="1" applyAlignment="1">
      <alignment horizontal="left" vertical="center" wrapText="1"/>
    </xf>
    <xf numFmtId="0" fontId="4" fillId="0" borderId="37"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0" xfId="1" applyFont="1" applyFill="1" applyBorder="1" applyAlignment="1">
      <alignment horizontal="left" vertical="center" wrapText="1"/>
    </xf>
    <xf numFmtId="38" fontId="4" fillId="0" borderId="45" xfId="2" applyFont="1" applyFill="1" applyBorder="1" applyAlignment="1">
      <alignment horizontal="right" vertical="center"/>
    </xf>
    <xf numFmtId="38" fontId="4" fillId="0" borderId="4" xfId="2" applyFont="1" applyFill="1" applyBorder="1" applyAlignment="1">
      <alignment horizontal="right" vertical="center"/>
    </xf>
    <xf numFmtId="38" fontId="4" fillId="0" borderId="9" xfId="2" applyFont="1" applyFill="1" applyBorder="1" applyAlignment="1">
      <alignment horizontal="right" vertical="center"/>
    </xf>
    <xf numFmtId="49" fontId="4" fillId="0" borderId="45" xfId="1" applyNumberFormat="1" applyFont="1" applyFill="1" applyBorder="1" applyAlignment="1">
      <alignment horizontal="left" vertical="center" shrinkToFit="1"/>
    </xf>
    <xf numFmtId="49" fontId="4" fillId="0" borderId="9" xfId="1" applyNumberFormat="1" applyFont="1" applyFill="1" applyBorder="1" applyAlignment="1">
      <alignment horizontal="left" vertical="center" shrinkToFit="1"/>
    </xf>
    <xf numFmtId="0" fontId="4" fillId="0" borderId="27" xfId="1" applyNumberFormat="1" applyFont="1" applyFill="1" applyBorder="1" applyAlignment="1">
      <alignment horizontal="center" vertical="center"/>
    </xf>
    <xf numFmtId="0" fontId="0" fillId="0" borderId="0" xfId="0" applyAlignment="1">
      <alignment vertical="center" wrapText="1"/>
    </xf>
    <xf numFmtId="0" fontId="0" fillId="0" borderId="55"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3" fontId="4" fillId="0" borderId="45" xfId="1" applyNumberFormat="1" applyFont="1" applyFill="1" applyBorder="1" applyAlignment="1">
      <alignment horizontal="left" vertical="center" wrapText="1"/>
    </xf>
    <xf numFmtId="0" fontId="0" fillId="0" borderId="4" xfId="0" applyBorder="1" applyAlignment="1">
      <alignment horizontal="left" vertical="center" wrapText="1"/>
    </xf>
    <xf numFmtId="0" fontId="0" fillId="0" borderId="37" xfId="0" applyBorder="1" applyAlignment="1">
      <alignment horizontal="left" vertical="center" wrapText="1"/>
    </xf>
    <xf numFmtId="3" fontId="4" fillId="0" borderId="3" xfId="1"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55" xfId="0" applyBorder="1" applyAlignment="1">
      <alignment horizontal="left" vertical="center" wrapText="1"/>
    </xf>
    <xf numFmtId="3" fontId="4" fillId="0" borderId="0" xfId="1" applyNumberFormat="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55" xfId="1" applyFont="1" applyFill="1" applyBorder="1" applyAlignment="1">
      <alignment horizontal="left" vertical="center" wrapText="1"/>
    </xf>
    <xf numFmtId="3" fontId="4" fillId="0" borderId="1" xfId="1" applyNumberFormat="1"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 xfId="0" applyBorder="1" applyAlignment="1">
      <alignment vertical="center"/>
    </xf>
    <xf numFmtId="0" fontId="4" fillId="0" borderId="32"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4" fillId="0" borderId="26" xfId="1" applyNumberFormat="1" applyFont="1" applyFill="1" applyBorder="1" applyAlignment="1">
      <alignment horizontal="center" vertical="center"/>
    </xf>
    <xf numFmtId="0" fontId="4" fillId="0" borderId="37" xfId="1" applyFont="1" applyFill="1" applyBorder="1" applyAlignment="1">
      <alignment vertical="center"/>
    </xf>
    <xf numFmtId="0" fontId="0" fillId="0" borderId="55" xfId="0" applyBorder="1" applyAlignment="1">
      <alignment vertical="center"/>
    </xf>
    <xf numFmtId="0" fontId="0" fillId="0" borderId="10" xfId="0" applyBorder="1" applyAlignment="1">
      <alignment vertical="center"/>
    </xf>
    <xf numFmtId="38" fontId="4" fillId="0" borderId="0" xfId="1" applyNumberFormat="1" applyFont="1" applyFill="1" applyBorder="1" applyAlignment="1">
      <alignment horizontal="right" vertical="center"/>
    </xf>
    <xf numFmtId="0" fontId="4" fillId="0" borderId="0" xfId="1" applyFont="1" applyFill="1" applyBorder="1" applyAlignment="1">
      <alignment horizontal="right" vertical="center"/>
    </xf>
    <xf numFmtId="0" fontId="4" fillId="0" borderId="4" xfId="1" applyFont="1" applyFill="1" applyBorder="1">
      <alignment vertical="center"/>
    </xf>
    <xf numFmtId="0" fontId="4" fillId="0" borderId="9" xfId="1" applyFont="1" applyFill="1" applyBorder="1">
      <alignment vertical="center"/>
    </xf>
    <xf numFmtId="0" fontId="4" fillId="0" borderId="1" xfId="1" applyFont="1" applyFill="1" applyBorder="1">
      <alignment vertical="center"/>
    </xf>
    <xf numFmtId="38" fontId="4" fillId="0" borderId="1" xfId="1" applyNumberFormat="1" applyFont="1" applyFill="1" applyBorder="1" applyAlignment="1">
      <alignment horizontal="center" vertical="top"/>
    </xf>
    <xf numFmtId="38" fontId="4" fillId="0" borderId="1" xfId="2" applyFont="1" applyFill="1" applyBorder="1" applyAlignment="1">
      <alignment horizontal="right" vertical="top"/>
    </xf>
    <xf numFmtId="38" fontId="4" fillId="0" borderId="58" xfId="2" applyFont="1" applyFill="1" applyBorder="1" applyAlignment="1">
      <alignment horizontal="right" vertical="center"/>
    </xf>
    <xf numFmtId="38" fontId="4" fillId="0" borderId="0" xfId="2" applyFont="1" applyFill="1" applyBorder="1" applyAlignment="1">
      <alignment horizontal="right" vertical="center"/>
    </xf>
    <xf numFmtId="3" fontId="4" fillId="0" borderId="2" xfId="1" applyNumberFormat="1" applyFont="1" applyFill="1" applyBorder="1" applyAlignment="1">
      <alignment horizontal="left" vertical="center"/>
    </xf>
    <xf numFmtId="3" fontId="4" fillId="0" borderId="26" xfId="1" applyNumberFormat="1" applyFont="1" applyFill="1" applyBorder="1" applyAlignment="1">
      <alignment horizontal="left" vertical="center"/>
    </xf>
    <xf numFmtId="3" fontId="4" fillId="0" borderId="2" xfId="1" applyNumberFormat="1" applyFont="1" applyFill="1" applyBorder="1" applyAlignment="1">
      <alignment horizontal="left" vertical="center" wrapText="1"/>
    </xf>
    <xf numFmtId="3" fontId="4" fillId="0" borderId="26" xfId="1" applyNumberFormat="1" applyFont="1" applyFill="1" applyBorder="1" applyAlignment="1">
      <alignment horizontal="left" vertical="center" wrapText="1"/>
    </xf>
    <xf numFmtId="0" fontId="20" fillId="0" borderId="0" xfId="1" applyFont="1" applyFill="1" applyBorder="1" applyAlignment="1">
      <alignment horizontal="left" vertical="center"/>
    </xf>
    <xf numFmtId="0" fontId="4" fillId="0" borderId="0"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Border="1" applyAlignment="1">
      <alignment horizontal="distributed"/>
    </xf>
    <xf numFmtId="0" fontId="4" fillId="0" borderId="2" xfId="1" applyFont="1" applyFill="1" applyBorder="1" applyAlignment="1">
      <alignment horizontal="left"/>
    </xf>
    <xf numFmtId="0" fontId="4" fillId="0" borderId="1" xfId="1" applyFont="1" applyFill="1" applyBorder="1" applyAlignment="1">
      <alignment horizontal="left"/>
    </xf>
    <xf numFmtId="49" fontId="4" fillId="0" borderId="2" xfId="1" applyNumberFormat="1" applyFont="1" applyFill="1" applyBorder="1" applyAlignment="1">
      <alignment horizontal="left" wrapText="1"/>
    </xf>
    <xf numFmtId="0" fontId="4" fillId="0" borderId="1" xfId="1" applyFont="1" applyFill="1" applyBorder="1" applyAlignment="1">
      <alignment horizontal="center"/>
    </xf>
    <xf numFmtId="49" fontId="4" fillId="0" borderId="2" xfId="1" applyNumberFormat="1" applyFont="1" applyFill="1" applyBorder="1" applyAlignment="1">
      <alignment horizontal="center" wrapText="1"/>
    </xf>
    <xf numFmtId="0" fontId="4" fillId="0" borderId="2" xfId="1" applyFont="1" applyFill="1" applyBorder="1" applyAlignment="1">
      <alignment horizontal="center"/>
    </xf>
    <xf numFmtId="38" fontId="4" fillId="0" borderId="0" xfId="2" applyFont="1" applyFill="1" applyBorder="1" applyAlignment="1">
      <alignment horizontal="center"/>
    </xf>
    <xf numFmtId="0" fontId="8" fillId="0" borderId="0" xfId="1" applyFont="1" applyFill="1" applyBorder="1" applyAlignment="1">
      <alignment horizontal="center" vertical="center"/>
    </xf>
    <xf numFmtId="38" fontId="4" fillId="0" borderId="1" xfId="2" applyFont="1" applyFill="1" applyBorder="1" applyAlignment="1">
      <alignment horizontal="center" vertical="center"/>
    </xf>
    <xf numFmtId="0" fontId="4" fillId="0" borderId="4" xfId="1" applyFont="1" applyFill="1" applyBorder="1" applyAlignment="1">
      <alignment horizontal="left" vertical="top" wrapText="1"/>
    </xf>
    <xf numFmtId="49" fontId="4" fillId="0" borderId="4" xfId="1" applyNumberFormat="1" applyFont="1" applyFill="1" applyBorder="1" applyAlignment="1">
      <alignment horizontal="left" vertical="center" wrapText="1"/>
    </xf>
    <xf numFmtId="49" fontId="4" fillId="0" borderId="37" xfId="1" applyNumberFormat="1" applyFont="1" applyFill="1" applyBorder="1" applyAlignment="1">
      <alignment horizontal="left" vertical="center" wrapText="1"/>
    </xf>
    <xf numFmtId="49" fontId="4" fillId="0" borderId="1" xfId="1" applyNumberFormat="1" applyFont="1" applyFill="1" applyBorder="1" applyAlignment="1">
      <alignment horizontal="left" vertical="center" wrapText="1"/>
    </xf>
    <xf numFmtId="49" fontId="4" fillId="0" borderId="10" xfId="1" applyNumberFormat="1" applyFont="1" applyFill="1" applyBorder="1" applyAlignment="1">
      <alignment horizontal="left" vertical="center" wrapText="1"/>
    </xf>
    <xf numFmtId="0" fontId="4" fillId="0" borderId="1" xfId="1" applyFont="1" applyFill="1" applyBorder="1" applyAlignment="1">
      <alignment horizontal="center" vertical="top" wrapText="1"/>
    </xf>
    <xf numFmtId="0" fontId="4" fillId="0" borderId="1" xfId="1" applyFont="1" applyFill="1" applyBorder="1" applyAlignment="1">
      <alignment horizontal="right" vertical="top" wrapText="1"/>
    </xf>
    <xf numFmtId="0" fontId="4" fillId="0" borderId="4" xfId="1" applyFont="1" applyFill="1" applyBorder="1" applyAlignment="1">
      <alignment vertical="top" wrapText="1"/>
    </xf>
    <xf numFmtId="0" fontId="13" fillId="0" borderId="30" xfId="4" applyFont="1" applyFill="1" applyBorder="1" applyAlignment="1">
      <alignment horizontal="center" vertical="center"/>
    </xf>
    <xf numFmtId="0" fontId="13" fillId="0" borderId="31" xfId="6" applyFont="1" applyFill="1" applyBorder="1" applyAlignment="1">
      <alignment horizontal="center" vertical="center"/>
    </xf>
    <xf numFmtId="0" fontId="13" fillId="0" borderId="35" xfId="4" applyFont="1" applyBorder="1" applyAlignment="1">
      <alignment horizontal="center" vertical="center"/>
    </xf>
    <xf numFmtId="0" fontId="13" fillId="0" borderId="56" xfId="4" applyFont="1" applyBorder="1" applyAlignment="1">
      <alignment vertical="center"/>
    </xf>
    <xf numFmtId="0" fontId="13" fillId="0" borderId="46" xfId="4" applyFont="1" applyFill="1" applyBorder="1" applyAlignment="1">
      <alignment horizontal="center" vertical="center"/>
    </xf>
    <xf numFmtId="0" fontId="13" fillId="0" borderId="36" xfId="4" applyFont="1" applyFill="1" applyBorder="1" applyAlignment="1">
      <alignment horizontal="center" vertical="center"/>
    </xf>
    <xf numFmtId="0" fontId="13" fillId="0" borderId="0" xfId="4" applyFont="1" applyAlignment="1">
      <alignment vertical="top" wrapText="1"/>
    </xf>
    <xf numFmtId="0" fontId="13" fillId="0" borderId="0" xfId="6" applyFont="1" applyAlignment="1">
      <alignment vertical="top"/>
    </xf>
    <xf numFmtId="0" fontId="13" fillId="0" borderId="29" xfId="4" applyFont="1" applyBorder="1" applyAlignment="1">
      <alignment horizontal="center" vertical="center"/>
    </xf>
    <xf numFmtId="0" fontId="13" fillId="0" borderId="30" xfId="4" applyFont="1" applyBorder="1" applyAlignment="1">
      <alignment horizontal="center" vertical="center"/>
    </xf>
    <xf numFmtId="0" fontId="13" fillId="2" borderId="30" xfId="4" applyFont="1" applyFill="1" applyBorder="1" applyAlignment="1">
      <alignment horizontal="center" vertical="center"/>
    </xf>
    <xf numFmtId="0" fontId="13" fillId="2" borderId="31" xfId="6" applyFont="1" applyFill="1" applyBorder="1" applyAlignment="1">
      <alignment horizontal="center" vertical="center"/>
    </xf>
    <xf numFmtId="0" fontId="9" fillId="0" borderId="0" xfId="4" applyFont="1" applyAlignment="1">
      <alignment horizontal="left" vertical="center" wrapText="1"/>
    </xf>
    <xf numFmtId="0" fontId="17" fillId="0" borderId="0" xfId="4" applyFont="1" applyAlignment="1">
      <alignment horizontal="center" vertical="center" wrapText="1"/>
    </xf>
    <xf numFmtId="0" fontId="26" fillId="0" borderId="0" xfId="4" applyFont="1" applyAlignment="1">
      <alignment horizontal="center" vertical="center" wrapText="1"/>
    </xf>
    <xf numFmtId="0" fontId="26" fillId="0" borderId="0" xfId="4" applyFont="1" applyAlignment="1">
      <alignment vertical="center" wrapText="1"/>
    </xf>
    <xf numFmtId="0" fontId="18" fillId="0" borderId="11" xfId="4" applyFont="1" applyBorder="1" applyAlignment="1">
      <alignment horizontal="left" vertical="center" wrapText="1"/>
    </xf>
    <xf numFmtId="0" fontId="19" fillId="0" borderId="11" xfId="4" applyFont="1" applyBorder="1" applyAlignment="1">
      <alignment horizontal="left" vertical="center" wrapText="1"/>
    </xf>
    <xf numFmtId="0" fontId="13" fillId="0" borderId="12" xfId="4" applyFont="1" applyBorder="1" applyAlignment="1">
      <alignment horizontal="center" vertical="center"/>
    </xf>
    <xf numFmtId="0" fontId="13" fillId="0" borderId="13" xfId="4" applyFont="1" applyBorder="1" applyAlignment="1">
      <alignment horizontal="center" vertical="center"/>
    </xf>
    <xf numFmtId="0" fontId="13" fillId="0" borderId="18" xfId="4" applyFont="1" applyBorder="1" applyAlignment="1">
      <alignment horizontal="center" vertical="center"/>
    </xf>
    <xf numFmtId="0" fontId="13" fillId="0" borderId="19" xfId="4" applyFont="1" applyBorder="1" applyAlignment="1">
      <alignment horizontal="center" vertical="center"/>
    </xf>
    <xf numFmtId="0" fontId="13" fillId="0" borderId="14" xfId="4" applyFont="1" applyBorder="1" applyAlignment="1">
      <alignment horizontal="center" vertical="center" textRotation="255"/>
    </xf>
    <xf numFmtId="0" fontId="13" fillId="0" borderId="20" xfId="4" applyFont="1" applyBorder="1" applyAlignment="1">
      <alignment horizontal="center" vertical="center" textRotation="255"/>
    </xf>
    <xf numFmtId="0" fontId="13" fillId="0" borderId="15" xfId="4" applyFont="1" applyBorder="1" applyAlignment="1">
      <alignment horizontal="center" vertical="center"/>
    </xf>
    <xf numFmtId="0" fontId="13" fillId="0" borderId="16" xfId="4" applyFont="1" applyBorder="1" applyAlignment="1">
      <alignment horizontal="center" vertical="center"/>
    </xf>
    <xf numFmtId="0" fontId="13" fillId="0" borderId="17" xfId="4" applyFont="1" applyBorder="1" applyAlignment="1">
      <alignment horizontal="center" vertical="center"/>
    </xf>
    <xf numFmtId="0" fontId="13" fillId="0" borderId="23" xfId="4" applyFont="1" applyBorder="1" applyAlignment="1">
      <alignment horizontal="center" vertical="center"/>
    </xf>
    <xf numFmtId="0" fontId="4" fillId="2" borderId="21" xfId="4" applyFont="1" applyFill="1" applyBorder="1" applyAlignment="1">
      <alignment horizontal="center" vertical="center" wrapText="1"/>
    </xf>
    <xf numFmtId="0" fontId="4" fillId="2" borderId="22" xfId="4" applyFont="1" applyFill="1" applyBorder="1" applyAlignment="1">
      <alignment horizontal="center" vertical="center" wrapText="1"/>
    </xf>
    <xf numFmtId="0" fontId="4" fillId="3" borderId="32" xfId="3" applyFont="1" applyFill="1" applyBorder="1" applyAlignment="1">
      <alignment horizontal="center" vertical="center"/>
    </xf>
    <xf numFmtId="0" fontId="4" fillId="3" borderId="26" xfId="3" applyFont="1" applyFill="1" applyBorder="1" applyAlignment="1">
      <alignment horizontal="center" vertical="center"/>
    </xf>
    <xf numFmtId="0" fontId="4" fillId="0" borderId="57"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34" xfId="3" applyFont="1" applyFill="1" applyBorder="1" applyAlignment="1">
      <alignment horizontal="left" vertical="center" wrapText="1"/>
    </xf>
    <xf numFmtId="0" fontId="4" fillId="0" borderId="32" xfId="3" applyFont="1" applyFill="1" applyBorder="1" applyAlignment="1">
      <alignment horizontal="center" vertical="center" wrapText="1"/>
    </xf>
    <xf numFmtId="0" fontId="4" fillId="0" borderId="26"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5" xfId="3" applyFont="1" applyFill="1" applyBorder="1" applyAlignment="1">
      <alignment horizontal="center" vertical="center" wrapText="1"/>
    </xf>
    <xf numFmtId="0" fontId="4" fillId="0" borderId="36" xfId="3" applyFont="1" applyFill="1" applyBorder="1" applyAlignment="1">
      <alignment horizontal="center" vertical="center" wrapText="1"/>
    </xf>
    <xf numFmtId="0" fontId="4" fillId="0" borderId="46" xfId="3" applyFont="1" applyFill="1" applyBorder="1" applyAlignment="1">
      <alignment horizontal="center" vertical="center" wrapText="1"/>
    </xf>
    <xf numFmtId="0" fontId="22" fillId="0" borderId="0" xfId="3" applyFont="1" applyBorder="1" applyAlignment="1">
      <alignment horizontal="left" vertical="center"/>
    </xf>
    <xf numFmtId="0" fontId="14" fillId="0" borderId="0" xfId="3" applyFont="1" applyAlignment="1">
      <alignment horizontal="left" vertical="top"/>
    </xf>
    <xf numFmtId="0" fontId="9" fillId="0" borderId="0" xfId="3" applyFont="1" applyAlignment="1">
      <alignment horizontal="left" vertical="top"/>
    </xf>
    <xf numFmtId="0" fontId="4" fillId="0" borderId="38" xfId="3" applyFont="1" applyBorder="1" applyAlignment="1">
      <alignment horizontal="center" vertical="center" wrapText="1"/>
    </xf>
    <xf numFmtId="0" fontId="4" fillId="0" borderId="39" xfId="3" applyFont="1" applyBorder="1" applyAlignment="1">
      <alignment horizontal="center" vertical="center" wrapText="1"/>
    </xf>
    <xf numFmtId="0" fontId="4" fillId="0" borderId="40" xfId="3" applyFont="1" applyBorder="1" applyAlignment="1">
      <alignment horizontal="center" vertical="center" wrapText="1"/>
    </xf>
    <xf numFmtId="0" fontId="4" fillId="0" borderId="0" xfId="3" applyFont="1" applyBorder="1" applyAlignment="1">
      <alignment horizontal="center" vertical="center" wrapText="1"/>
    </xf>
    <xf numFmtId="0" fontId="4" fillId="0" borderId="42" xfId="3" applyFont="1" applyBorder="1" applyAlignment="1">
      <alignment horizontal="center" vertical="center" wrapText="1"/>
    </xf>
    <xf numFmtId="0" fontId="4" fillId="0" borderId="1" xfId="3" applyFont="1" applyBorder="1" applyAlignment="1">
      <alignment horizontal="center" vertical="center" wrapText="1"/>
    </xf>
    <xf numFmtId="0" fontId="4" fillId="0" borderId="49" xfId="3" applyFont="1" applyBorder="1" applyAlignment="1">
      <alignment horizontal="center" vertical="center" textRotation="255" wrapText="1"/>
    </xf>
    <xf numFmtId="0" fontId="4" fillId="0" borderId="50" xfId="3" applyFont="1" applyBorder="1" applyAlignment="1">
      <alignment horizontal="center" vertical="center" textRotation="255" wrapText="1"/>
    </xf>
    <xf numFmtId="0" fontId="4" fillId="0" borderId="48" xfId="3" applyFont="1" applyBorder="1" applyAlignment="1">
      <alignment horizontal="center" vertical="center" textRotation="255" wrapText="1"/>
    </xf>
    <xf numFmtId="0" fontId="4" fillId="0" borderId="39" xfId="3" applyFont="1" applyBorder="1" applyAlignment="1">
      <alignment horizontal="center" vertical="center"/>
    </xf>
    <xf numFmtId="0" fontId="4" fillId="0" borderId="51" xfId="3" applyFont="1" applyBorder="1" applyAlignment="1">
      <alignment horizontal="center" vertical="center" textRotation="255" wrapText="1"/>
    </xf>
    <xf numFmtId="0" fontId="4" fillId="0" borderId="52" xfId="3" applyFont="1" applyBorder="1" applyAlignment="1">
      <alignment horizontal="center" vertical="center" textRotation="255" wrapText="1"/>
    </xf>
    <xf numFmtId="0" fontId="4" fillId="0" borderId="53" xfId="3" applyFont="1" applyBorder="1" applyAlignment="1">
      <alignment horizontal="center" vertical="center" textRotation="255" wrapText="1"/>
    </xf>
    <xf numFmtId="0" fontId="4" fillId="0" borderId="26" xfId="3" applyFont="1" applyBorder="1" applyAlignment="1">
      <alignment horizontal="center" vertical="center" wrapText="1"/>
    </xf>
    <xf numFmtId="0" fontId="4" fillId="0" borderId="27" xfId="3" applyFont="1" applyBorder="1" applyAlignment="1">
      <alignment horizontal="center" vertical="center" wrapText="1"/>
    </xf>
    <xf numFmtId="0" fontId="4" fillId="0" borderId="32" xfId="3" applyFont="1" applyBorder="1" applyAlignment="1">
      <alignment horizontal="center" vertical="center" wrapText="1"/>
    </xf>
    <xf numFmtId="0" fontId="4" fillId="0" borderId="57"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0" xfId="3" applyFont="1" applyFill="1" applyBorder="1" applyAlignment="1">
      <alignment horizontal="left" vertical="center" wrapText="1"/>
    </xf>
    <xf numFmtId="0" fontId="4" fillId="0" borderId="30" xfId="3" applyFont="1" applyFill="1" applyBorder="1" applyAlignment="1">
      <alignment horizontal="center" vertical="center" wrapText="1"/>
    </xf>
    <xf numFmtId="0" fontId="4" fillId="0" borderId="33" xfId="3" applyFont="1" applyFill="1" applyBorder="1" applyAlignment="1">
      <alignment horizontal="center" vertical="center" wrapText="1"/>
    </xf>
    <xf numFmtId="49" fontId="4" fillId="0" borderId="46" xfId="3" applyNumberFormat="1" applyFont="1" applyFill="1" applyBorder="1" applyAlignment="1">
      <alignment horizontal="center" vertical="center" wrapText="1"/>
    </xf>
    <xf numFmtId="49" fontId="4" fillId="0" borderId="36" xfId="3" applyNumberFormat="1" applyFont="1" applyFill="1" applyBorder="1" applyAlignment="1">
      <alignment horizontal="center" vertical="center" wrapText="1"/>
    </xf>
    <xf numFmtId="49" fontId="4" fillId="0" borderId="33" xfId="3" applyNumberFormat="1" applyFont="1" applyFill="1" applyBorder="1" applyAlignment="1">
      <alignment horizontal="center" vertical="center" wrapText="1"/>
    </xf>
    <xf numFmtId="49" fontId="4" fillId="0" borderId="31" xfId="3" applyNumberFormat="1" applyFont="1" applyFill="1" applyBorder="1" applyAlignment="1">
      <alignment horizontal="center" vertical="center" wrapText="1"/>
    </xf>
    <xf numFmtId="49" fontId="4" fillId="0" borderId="30" xfId="3" applyNumberFormat="1" applyFont="1" applyFill="1" applyBorder="1" applyAlignment="1">
      <alignment horizontal="center" vertical="center" wrapText="1"/>
    </xf>
    <xf numFmtId="49" fontId="4" fillId="0" borderId="32"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0" fontId="8" fillId="0" borderId="0" xfId="3" applyFont="1" applyAlignment="1">
      <alignment horizontal="center" vertical="center"/>
    </xf>
    <xf numFmtId="0" fontId="22" fillId="0" borderId="0" xfId="3" applyFont="1" applyBorder="1" applyAlignment="1">
      <alignment horizontal="left" vertical="center" wrapText="1"/>
    </xf>
    <xf numFmtId="0" fontId="14" fillId="0" borderId="2" xfId="1" applyFont="1" applyFill="1" applyBorder="1" applyAlignment="1">
      <alignment horizontal="left" vertical="center" wrapText="1"/>
    </xf>
    <xf numFmtId="0" fontId="14" fillId="0" borderId="26" xfId="1" applyFont="1" applyFill="1" applyBorder="1" applyAlignment="1">
      <alignment horizontal="left" vertical="center" wrapText="1"/>
    </xf>
    <xf numFmtId="0" fontId="4" fillId="0" borderId="58" xfId="1" applyFont="1" applyFill="1" applyBorder="1" applyAlignment="1">
      <alignment horizontal="left" vertical="center"/>
    </xf>
    <xf numFmtId="49" fontId="4" fillId="0" borderId="3" xfId="1" applyNumberFormat="1" applyFont="1" applyFill="1" applyBorder="1" applyAlignment="1">
      <alignment horizontal="left" vertical="center" wrapText="1"/>
    </xf>
    <xf numFmtId="49" fontId="4" fillId="0" borderId="6" xfId="1" applyNumberFormat="1" applyFont="1" applyFill="1" applyBorder="1" applyAlignment="1">
      <alignment horizontal="left" vertical="center" wrapText="1"/>
    </xf>
    <xf numFmtId="0" fontId="4" fillId="0" borderId="4" xfId="1" applyFont="1" applyFill="1" applyBorder="1" applyAlignment="1">
      <alignment horizontal="center" vertical="center" wrapText="1"/>
    </xf>
    <xf numFmtId="0" fontId="4" fillId="0" borderId="4" xfId="1" applyFont="1" applyFill="1" applyBorder="1" applyAlignment="1">
      <alignment vertical="center"/>
    </xf>
    <xf numFmtId="0" fontId="4" fillId="0" borderId="9" xfId="1" applyFont="1" applyFill="1" applyBorder="1" applyAlignment="1">
      <alignment vertical="center"/>
    </xf>
    <xf numFmtId="0" fontId="4" fillId="0" borderId="1" xfId="1" applyFont="1" applyFill="1" applyBorder="1" applyAlignment="1">
      <alignment vertical="center"/>
    </xf>
    <xf numFmtId="0" fontId="4" fillId="3" borderId="1" xfId="1" applyFont="1" applyFill="1" applyBorder="1" applyAlignment="1">
      <alignment horizontal="center" vertical="center" wrapText="1"/>
    </xf>
    <xf numFmtId="38" fontId="4" fillId="0" borderId="58" xfId="2" applyFont="1" applyFill="1" applyBorder="1" applyAlignment="1">
      <alignment vertical="center"/>
    </xf>
    <xf numFmtId="49" fontId="13" fillId="0" borderId="3" xfId="1" applyNumberFormat="1" applyFont="1" applyFill="1" applyBorder="1" applyAlignment="1">
      <alignment horizontal="left" vertical="center" wrapText="1"/>
    </xf>
    <xf numFmtId="49" fontId="13" fillId="0" borderId="6" xfId="1" applyNumberFormat="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37"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4"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4" fillId="0" borderId="0" xfId="0" applyFont="1" applyAlignment="1">
      <alignment vertical="center"/>
    </xf>
    <xf numFmtId="0" fontId="4" fillId="0" borderId="1" xfId="0" applyFont="1" applyBorder="1" applyAlignment="1">
      <alignment horizontal="left" vertical="center"/>
    </xf>
    <xf numFmtId="0" fontId="4" fillId="0" borderId="44"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49" fontId="13" fillId="0" borderId="45" xfId="0" applyNumberFormat="1" applyFont="1" applyBorder="1" applyAlignment="1">
      <alignment horizontal="left" vertical="center" wrapText="1"/>
    </xf>
    <xf numFmtId="0" fontId="0" fillId="0" borderId="9" xfId="0" applyFont="1" applyBorder="1" applyAlignment="1">
      <alignment vertical="center"/>
    </xf>
    <xf numFmtId="0" fontId="4" fillId="0" borderId="37" xfId="0" applyFont="1" applyBorder="1" applyAlignment="1">
      <alignment vertical="center" wrapText="1"/>
    </xf>
    <xf numFmtId="0" fontId="4" fillId="0" borderId="44" xfId="0" applyFont="1" applyBorder="1" applyAlignment="1">
      <alignment vertical="center" wrapText="1"/>
    </xf>
    <xf numFmtId="0" fontId="0" fillId="0" borderId="43" xfId="0" applyBorder="1" applyAlignment="1">
      <alignment vertical="center"/>
    </xf>
    <xf numFmtId="0" fontId="4" fillId="0" borderId="44"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cellXfs>
  <cellStyles count="8">
    <cellStyle name="桁区切り" xfId="7"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1" xr:uid="{00000000-0005-0000-0000-000005000000}"/>
    <cellStyle name="標準 4" xfId="5" xr:uid="{00000000-0005-0000-0000-000006000000}"/>
    <cellStyle name="標準 4 2" xfId="6" xr:uid="{00000000-0005-0000-0000-000007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iec/Downloads/kenkyuhisanteiuchiwake_iyakuhin_202303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定内訳書"/>
      <sheetName val="医薬品研究経費ポイント"/>
      <sheetName val="治験薬管理経費ポイント "/>
      <sheetName val="画像提供・スライド作製・外注検体処理"/>
      <sheetName val="その他の費用"/>
      <sheetName val="治験経費算定基準表"/>
    </sheetNames>
    <sheetDataSet>
      <sheetData sheetId="0">
        <row r="2">
          <cell r="D2"/>
          <cell r="L2"/>
          <cell r="T2"/>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AD47"/>
  <sheetViews>
    <sheetView showGridLines="0" tabSelected="1" view="pageBreakPreview" zoomScaleNormal="90" zoomScaleSheetLayoutView="100" workbookViewId="0">
      <selection activeCell="G29" sqref="G29:K29"/>
    </sheetView>
  </sheetViews>
  <sheetFormatPr defaultColWidth="9" defaultRowHeight="13" x14ac:dyDescent="0.2"/>
  <cols>
    <col min="1" max="1" width="4.26953125" style="12" customWidth="1"/>
    <col min="2" max="2" width="4.6328125" style="12" customWidth="1"/>
    <col min="3" max="5" width="4.26953125" style="12" customWidth="1"/>
    <col min="6" max="6" width="4.36328125" style="12" customWidth="1"/>
    <col min="7" max="7" width="6.453125" style="21" customWidth="1"/>
    <col min="8" max="8" width="5.6328125" style="14" customWidth="1"/>
    <col min="9" max="9" width="6.453125" style="14" customWidth="1"/>
    <col min="10" max="11" width="6.453125" style="12" customWidth="1"/>
    <col min="12" max="13" width="5.453125" style="22" customWidth="1"/>
    <col min="14" max="14" width="4.7265625" style="22" customWidth="1"/>
    <col min="15" max="17" width="4.26953125" style="22" customWidth="1"/>
    <col min="18" max="20" width="4.26953125" style="12" customWidth="1"/>
    <col min="21" max="23" width="4.26953125" style="23" customWidth="1"/>
    <col min="24" max="24" width="4.08984375" style="12" customWidth="1"/>
    <col min="25" max="25" width="11" style="12" customWidth="1"/>
    <col min="26" max="26" width="10.7265625" style="12" customWidth="1"/>
    <col min="27" max="27" width="6.36328125" style="12" customWidth="1"/>
    <col min="28" max="16384" width="9" style="12"/>
  </cols>
  <sheetData>
    <row r="1" spans="2:27" s="2" customFormat="1" ht="15" customHeight="1" x14ac:dyDescent="0.2">
      <c r="B1" s="315" t="s">
        <v>129</v>
      </c>
      <c r="C1" s="315"/>
      <c r="D1" s="315"/>
      <c r="E1" s="315"/>
      <c r="F1" s="315"/>
      <c r="G1" s="315"/>
      <c r="H1" s="1"/>
      <c r="I1" s="1"/>
      <c r="J1" s="1"/>
      <c r="L1" s="3"/>
      <c r="M1" s="3"/>
      <c r="N1" s="3"/>
      <c r="O1" s="3"/>
      <c r="P1" s="3"/>
      <c r="Q1" s="3"/>
      <c r="R1" s="316"/>
      <c r="S1" s="316"/>
      <c r="T1" s="317"/>
      <c r="U1" s="317"/>
      <c r="V1" s="317"/>
      <c r="W1" s="317"/>
    </row>
    <row r="2" spans="2:27" s="2" customFormat="1" ht="30.75" customHeight="1" x14ac:dyDescent="0.2">
      <c r="B2" s="4" t="s">
        <v>0</v>
      </c>
      <c r="C2" s="4"/>
      <c r="D2" s="322"/>
      <c r="E2" s="322"/>
      <c r="F2" s="322"/>
      <c r="G2" s="322"/>
      <c r="H2" s="5"/>
      <c r="I2" s="5"/>
      <c r="J2" s="68" t="s">
        <v>183</v>
      </c>
      <c r="K2" s="68"/>
      <c r="L2" s="68"/>
      <c r="M2" s="68"/>
      <c r="N2" s="68"/>
      <c r="O2" s="68"/>
      <c r="P2" s="6"/>
      <c r="Q2" s="320" t="s">
        <v>1</v>
      </c>
      <c r="R2" s="320"/>
      <c r="S2" s="320"/>
      <c r="T2" s="322"/>
      <c r="U2" s="322"/>
      <c r="V2" s="322"/>
      <c r="W2" s="322"/>
      <c r="X2" s="322"/>
    </row>
    <row r="3" spans="2:27" s="2" customFormat="1" ht="30.75" customHeight="1" x14ac:dyDescent="0.2">
      <c r="B3" s="318"/>
      <c r="C3" s="318"/>
      <c r="D3" s="318"/>
      <c r="E3" s="7"/>
      <c r="F3" s="8"/>
      <c r="G3" s="8"/>
      <c r="H3" s="8"/>
      <c r="I3" s="8"/>
      <c r="J3" s="200" t="s">
        <v>249</v>
      </c>
      <c r="K3" s="9"/>
      <c r="L3" s="10"/>
      <c r="M3" s="10"/>
      <c r="N3" s="10"/>
      <c r="O3" s="10"/>
      <c r="P3" s="8"/>
      <c r="Q3" s="321" t="s">
        <v>2</v>
      </c>
      <c r="R3" s="321"/>
      <c r="S3" s="321"/>
      <c r="T3" s="323"/>
      <c r="U3" s="323"/>
      <c r="V3" s="323"/>
      <c r="W3" s="323"/>
      <c r="X3" s="11" t="s">
        <v>3</v>
      </c>
    </row>
    <row r="4" spans="2:27" s="2" customFormat="1" ht="30.75" customHeight="1" x14ac:dyDescent="0.2">
      <c r="B4" s="318"/>
      <c r="C4" s="318"/>
      <c r="D4" s="318"/>
      <c r="E4" s="6"/>
      <c r="F4" s="325"/>
      <c r="G4" s="325"/>
      <c r="H4" s="325"/>
      <c r="I4" s="325"/>
      <c r="J4" s="66"/>
      <c r="K4" s="66"/>
      <c r="L4" s="66"/>
      <c r="M4" s="67"/>
      <c r="N4" s="67"/>
      <c r="O4" s="67"/>
      <c r="P4" s="67"/>
      <c r="Q4" s="319" t="s">
        <v>4</v>
      </c>
      <c r="R4" s="319"/>
      <c r="S4" s="319"/>
      <c r="T4" s="324"/>
      <c r="U4" s="324"/>
      <c r="V4" s="324"/>
      <c r="W4" s="324"/>
      <c r="X4" s="11" t="s">
        <v>3</v>
      </c>
    </row>
    <row r="5" spans="2:27" ht="19.5" customHeight="1" x14ac:dyDescent="0.2">
      <c r="D5" s="27"/>
      <c r="E5" s="27"/>
      <c r="F5" s="27"/>
      <c r="G5" s="27"/>
      <c r="H5" s="27"/>
      <c r="I5" s="27"/>
      <c r="J5" s="27"/>
      <c r="K5" s="27"/>
      <c r="L5" s="27"/>
      <c r="M5" s="27"/>
      <c r="N5" s="27"/>
      <c r="O5" s="27"/>
      <c r="P5" s="27"/>
      <c r="Q5" s="27"/>
      <c r="R5" s="27"/>
      <c r="S5" s="27"/>
      <c r="T5" s="27"/>
      <c r="U5" s="27"/>
      <c r="V5" s="28"/>
      <c r="W5" s="28"/>
    </row>
    <row r="6" spans="2:27" ht="16.5" x14ac:dyDescent="0.2">
      <c r="B6" s="326" t="s">
        <v>128</v>
      </c>
      <c r="C6" s="326"/>
      <c r="D6" s="326"/>
      <c r="E6" s="326"/>
      <c r="F6" s="326"/>
      <c r="G6" s="326"/>
      <c r="H6" s="326"/>
      <c r="I6" s="326"/>
      <c r="J6" s="326"/>
      <c r="K6" s="326"/>
      <c r="L6" s="326"/>
      <c r="M6" s="326"/>
      <c r="N6" s="326"/>
      <c r="O6" s="326"/>
      <c r="P6" s="326"/>
      <c r="Q6" s="326"/>
      <c r="R6" s="326"/>
      <c r="S6" s="326"/>
      <c r="T6" s="326"/>
      <c r="U6" s="326"/>
      <c r="V6" s="326"/>
      <c r="W6" s="326"/>
    </row>
    <row r="7" spans="2:27" ht="15.75" customHeight="1" x14ac:dyDescent="0.2">
      <c r="B7" s="13"/>
      <c r="C7" s="13"/>
      <c r="D7" s="13"/>
      <c r="E7" s="13"/>
      <c r="F7" s="13"/>
      <c r="G7" s="13"/>
      <c r="H7" s="13"/>
      <c r="I7" s="13"/>
      <c r="J7" s="13"/>
      <c r="K7" s="13"/>
      <c r="L7" s="13"/>
      <c r="M7" s="13"/>
      <c r="N7" s="13"/>
      <c r="O7" s="13"/>
      <c r="P7" s="13"/>
      <c r="Q7" s="13"/>
      <c r="R7" s="13"/>
      <c r="S7" s="13"/>
      <c r="T7" s="13"/>
      <c r="U7" s="13"/>
      <c r="V7" s="13"/>
      <c r="W7" s="13"/>
    </row>
    <row r="8" spans="2:27" s="52" customFormat="1" ht="17.25" customHeight="1" x14ac:dyDescent="0.2">
      <c r="G8" s="53"/>
      <c r="H8" s="1"/>
      <c r="I8" s="1"/>
      <c r="J8" s="1"/>
      <c r="L8" s="54"/>
      <c r="M8" s="54"/>
      <c r="O8" s="55"/>
      <c r="P8" s="55"/>
      <c r="Q8" s="55"/>
      <c r="R8" s="56" t="s">
        <v>5</v>
      </c>
      <c r="S8" s="56"/>
      <c r="T8" s="56"/>
      <c r="U8" s="327"/>
      <c r="V8" s="327"/>
      <c r="W8" s="57" t="s">
        <v>6</v>
      </c>
    </row>
    <row r="9" spans="2:27" s="16" customFormat="1" ht="18" customHeight="1" x14ac:dyDescent="0.2">
      <c r="B9" s="15" t="s">
        <v>7</v>
      </c>
      <c r="C9" s="15"/>
      <c r="D9" s="15"/>
      <c r="E9" s="15"/>
      <c r="F9" s="15"/>
      <c r="G9" s="15"/>
      <c r="H9" s="15"/>
      <c r="I9" s="15"/>
      <c r="J9" s="15"/>
      <c r="K9" s="15"/>
      <c r="L9" s="15"/>
      <c r="M9" s="15"/>
      <c r="N9" s="15"/>
      <c r="O9" s="15"/>
      <c r="P9" s="15"/>
      <c r="Q9" s="15"/>
      <c r="R9" s="15"/>
      <c r="S9" s="15"/>
      <c r="T9" s="15"/>
      <c r="U9" s="26"/>
      <c r="V9" s="26"/>
      <c r="W9" s="26"/>
    </row>
    <row r="10" spans="2:27" s="16" customFormat="1" ht="18" customHeight="1" x14ac:dyDescent="0.2">
      <c r="B10" s="275" t="s">
        <v>74</v>
      </c>
      <c r="C10" s="275"/>
      <c r="D10" s="275"/>
      <c r="E10" s="275"/>
      <c r="F10" s="275" t="s">
        <v>76</v>
      </c>
      <c r="G10" s="275"/>
      <c r="H10" s="275"/>
      <c r="I10" s="275"/>
      <c r="J10" s="275"/>
      <c r="K10" s="275"/>
      <c r="L10" s="275"/>
      <c r="M10" s="275"/>
      <c r="N10" s="275"/>
      <c r="O10" s="275"/>
      <c r="P10" s="275"/>
      <c r="Q10" s="275"/>
      <c r="R10" s="275"/>
      <c r="S10" s="275"/>
      <c r="T10" s="275"/>
      <c r="U10" s="296" t="s">
        <v>75</v>
      </c>
      <c r="V10" s="297"/>
      <c r="W10" s="297"/>
      <c r="X10" s="298"/>
    </row>
    <row r="11" spans="2:27" s="2" customFormat="1" ht="35.25" customHeight="1" x14ac:dyDescent="0.2">
      <c r="B11" s="76" t="s">
        <v>120</v>
      </c>
      <c r="C11" s="259" t="s">
        <v>8</v>
      </c>
      <c r="D11" s="259"/>
      <c r="E11" s="260"/>
      <c r="F11" s="29"/>
      <c r="G11" s="311">
        <v>150000</v>
      </c>
      <c r="H11" s="311"/>
      <c r="I11" s="311"/>
      <c r="J11" s="311"/>
      <c r="K11" s="311"/>
      <c r="L11" s="311"/>
      <c r="M11" s="311"/>
      <c r="N11" s="311"/>
      <c r="O11" s="311"/>
      <c r="P11" s="311"/>
      <c r="Q11" s="311"/>
      <c r="R11" s="311"/>
      <c r="S11" s="311"/>
      <c r="T11" s="312"/>
      <c r="U11" s="261">
        <v>150000</v>
      </c>
      <c r="V11" s="262"/>
      <c r="W11" s="262"/>
      <c r="X11" s="144" t="s">
        <v>131</v>
      </c>
      <c r="Y11" s="18"/>
      <c r="Z11" s="18"/>
      <c r="AA11" s="18"/>
    </row>
    <row r="12" spans="2:27" s="2" customFormat="1" ht="35.25" customHeight="1" x14ac:dyDescent="0.2">
      <c r="B12" s="223" t="s">
        <v>121</v>
      </c>
      <c r="C12" s="259" t="s">
        <v>250</v>
      </c>
      <c r="D12" s="259"/>
      <c r="E12" s="260"/>
      <c r="F12" s="30"/>
      <c r="G12" s="313">
        <v>200000</v>
      </c>
      <c r="H12" s="313"/>
      <c r="I12" s="313"/>
      <c r="J12" s="313"/>
      <c r="K12" s="313"/>
      <c r="L12" s="313"/>
      <c r="M12" s="313"/>
      <c r="N12" s="313"/>
      <c r="O12" s="313"/>
      <c r="P12" s="313"/>
      <c r="Q12" s="313"/>
      <c r="R12" s="313"/>
      <c r="S12" s="313"/>
      <c r="T12" s="314"/>
      <c r="U12" s="261">
        <v>200000</v>
      </c>
      <c r="V12" s="262"/>
      <c r="W12" s="262"/>
      <c r="X12" s="144" t="s">
        <v>131</v>
      </c>
      <c r="Y12" s="18"/>
      <c r="Z12" s="18"/>
      <c r="AA12" s="18"/>
    </row>
    <row r="13" spans="2:27" s="2" customFormat="1" ht="35.25" customHeight="1" x14ac:dyDescent="0.2">
      <c r="B13" s="223" t="s">
        <v>188</v>
      </c>
      <c r="C13" s="259" t="s">
        <v>9</v>
      </c>
      <c r="D13" s="259"/>
      <c r="E13" s="260"/>
      <c r="F13" s="30"/>
      <c r="G13" s="313">
        <v>200000</v>
      </c>
      <c r="H13" s="313"/>
      <c r="I13" s="313"/>
      <c r="J13" s="313"/>
      <c r="K13" s="313"/>
      <c r="L13" s="313"/>
      <c r="M13" s="313"/>
      <c r="N13" s="313"/>
      <c r="O13" s="313"/>
      <c r="P13" s="313"/>
      <c r="Q13" s="313"/>
      <c r="R13" s="313"/>
      <c r="S13" s="313"/>
      <c r="T13" s="314"/>
      <c r="U13" s="261">
        <v>200000</v>
      </c>
      <c r="V13" s="262"/>
      <c r="W13" s="262"/>
      <c r="X13" s="144" t="s">
        <v>131</v>
      </c>
    </row>
    <row r="14" spans="2:27" s="2" customFormat="1" ht="34.5" customHeight="1" x14ac:dyDescent="0.2">
      <c r="B14" s="76" t="s">
        <v>122</v>
      </c>
      <c r="C14" s="259" t="s">
        <v>15</v>
      </c>
      <c r="D14" s="259"/>
      <c r="E14" s="260"/>
      <c r="F14" s="29"/>
      <c r="G14" s="234" t="s">
        <v>16</v>
      </c>
      <c r="H14" s="45"/>
      <c r="I14" s="45"/>
      <c r="J14" s="46"/>
      <c r="K14" s="46"/>
      <c r="L14" s="47"/>
      <c r="M14" s="47"/>
      <c r="N14" s="47"/>
      <c r="O14" s="47"/>
      <c r="P14" s="47"/>
      <c r="Q14" s="47"/>
      <c r="R14" s="46"/>
      <c r="S14" s="46"/>
      <c r="T14" s="46"/>
      <c r="U14" s="261">
        <v>0</v>
      </c>
      <c r="V14" s="262"/>
      <c r="W14" s="262"/>
      <c r="X14" s="144" t="s">
        <v>131</v>
      </c>
    </row>
    <row r="15" spans="2:27" s="2" customFormat="1" ht="34.5" customHeight="1" x14ac:dyDescent="0.2">
      <c r="B15" s="76" t="s">
        <v>185</v>
      </c>
      <c r="C15" s="259" t="s">
        <v>17</v>
      </c>
      <c r="D15" s="259"/>
      <c r="E15" s="260"/>
      <c r="F15" s="29"/>
      <c r="G15" s="234" t="s">
        <v>18</v>
      </c>
      <c r="H15" s="48"/>
      <c r="I15" s="48"/>
      <c r="J15" s="48"/>
      <c r="K15" s="48"/>
      <c r="L15" s="48"/>
      <c r="M15" s="48"/>
      <c r="N15" s="48"/>
      <c r="O15" s="48"/>
      <c r="P15" s="48"/>
      <c r="Q15" s="48"/>
      <c r="R15" s="48"/>
      <c r="S15" s="48"/>
      <c r="T15" s="48"/>
      <c r="U15" s="261">
        <v>0</v>
      </c>
      <c r="V15" s="262"/>
      <c r="W15" s="262"/>
      <c r="X15" s="144" t="s">
        <v>131</v>
      </c>
    </row>
    <row r="16" spans="2:27" s="2" customFormat="1" ht="34.5" customHeight="1" x14ac:dyDescent="0.2">
      <c r="B16" s="76" t="s">
        <v>251</v>
      </c>
      <c r="C16" s="259" t="s">
        <v>130</v>
      </c>
      <c r="D16" s="259"/>
      <c r="E16" s="260"/>
      <c r="F16" s="29"/>
      <c r="G16" s="234" t="s">
        <v>191</v>
      </c>
      <c r="H16" s="45"/>
      <c r="I16" s="45"/>
      <c r="J16" s="46"/>
      <c r="K16" s="46"/>
      <c r="L16" s="47"/>
      <c r="M16" s="47"/>
      <c r="N16" s="47"/>
      <c r="O16" s="47"/>
      <c r="P16" s="47"/>
      <c r="Q16" s="47"/>
      <c r="R16" s="46"/>
      <c r="S16" s="46"/>
      <c r="T16" s="46"/>
      <c r="U16" s="261">
        <f>ROUNDDOWN(SUM(U11:W15)*0.2,0)</f>
        <v>110000</v>
      </c>
      <c r="V16" s="262"/>
      <c r="W16" s="262"/>
      <c r="X16" s="144" t="s">
        <v>131</v>
      </c>
      <c r="Y16" s="18"/>
      <c r="Z16" s="18"/>
      <c r="AA16" s="18"/>
    </row>
    <row r="17" spans="1:30" s="2" customFormat="1" ht="34.5" customHeight="1" x14ac:dyDescent="0.2">
      <c r="B17" s="76" t="s">
        <v>187</v>
      </c>
      <c r="C17" s="259" t="s">
        <v>19</v>
      </c>
      <c r="D17" s="259"/>
      <c r="E17" s="260"/>
      <c r="F17" s="29"/>
      <c r="G17" s="234" t="s">
        <v>192</v>
      </c>
      <c r="H17" s="45"/>
      <c r="I17" s="45"/>
      <c r="J17" s="46"/>
      <c r="K17" s="46"/>
      <c r="L17" s="47"/>
      <c r="M17" s="47"/>
      <c r="N17" s="47"/>
      <c r="O17" s="47"/>
      <c r="P17" s="47"/>
      <c r="Q17" s="47"/>
      <c r="R17" s="46"/>
      <c r="S17" s="46"/>
      <c r="T17" s="46"/>
      <c r="U17" s="261">
        <f>ROUNDDOWN(SUM(U11:W16)*0.3,0)</f>
        <v>198000</v>
      </c>
      <c r="V17" s="262"/>
      <c r="W17" s="262"/>
      <c r="X17" s="144" t="s">
        <v>131</v>
      </c>
      <c r="Y17" s="18"/>
      <c r="Z17" s="18"/>
      <c r="AA17" s="18"/>
    </row>
    <row r="18" spans="1:30" s="2" customFormat="1" ht="27.75" customHeight="1" thickBot="1" x14ac:dyDescent="0.25">
      <c r="B18" s="20"/>
      <c r="C18" s="69"/>
      <c r="D18" s="69"/>
      <c r="F18" s="69"/>
      <c r="G18" s="69"/>
      <c r="H18" s="69"/>
      <c r="I18" s="69"/>
      <c r="J18" s="69"/>
      <c r="K18" s="69"/>
      <c r="L18" s="69"/>
      <c r="M18" s="69"/>
      <c r="N18" s="208" t="s">
        <v>73</v>
      </c>
      <c r="O18" s="209"/>
      <c r="P18" s="209"/>
      <c r="Q18" s="208"/>
      <c r="R18" s="208"/>
      <c r="S18" s="208"/>
      <c r="T18" s="208"/>
      <c r="U18" s="309">
        <f>SUM(U11:W17)</f>
        <v>858000</v>
      </c>
      <c r="V18" s="309"/>
      <c r="W18" s="309"/>
      <c r="X18" s="209" t="s">
        <v>131</v>
      </c>
    </row>
    <row r="19" spans="1:30" s="2" customFormat="1" ht="21" customHeight="1" thickTop="1" x14ac:dyDescent="0.2">
      <c r="B19" s="17"/>
      <c r="C19" s="71"/>
      <c r="D19" s="71"/>
      <c r="E19" s="71"/>
      <c r="G19" s="71"/>
      <c r="H19" s="71"/>
      <c r="I19" s="71"/>
      <c r="J19" s="71"/>
      <c r="K19" s="71"/>
      <c r="L19" s="71"/>
      <c r="M19" s="71"/>
      <c r="N19" s="71"/>
      <c r="O19" s="71"/>
      <c r="Q19" s="71"/>
      <c r="R19" s="71"/>
      <c r="S19" s="71"/>
      <c r="T19" s="71"/>
      <c r="U19" s="310"/>
      <c r="V19" s="310"/>
      <c r="W19" s="310"/>
    </row>
    <row r="20" spans="1:30" s="59" customFormat="1" ht="24.75" customHeight="1" x14ac:dyDescent="0.2">
      <c r="A20" s="58"/>
      <c r="B20" s="2"/>
      <c r="C20" s="2"/>
      <c r="D20" s="2"/>
      <c r="F20" s="71"/>
      <c r="G20" s="71"/>
      <c r="H20" s="71"/>
      <c r="I20" s="71"/>
      <c r="J20" s="71"/>
      <c r="K20" s="71"/>
      <c r="L20" s="71"/>
      <c r="M20" s="71"/>
      <c r="N20" s="71"/>
      <c r="O20" s="71"/>
      <c r="Q20" s="71"/>
      <c r="R20" s="71"/>
      <c r="S20" s="71"/>
      <c r="T20" s="71"/>
      <c r="U20" s="302"/>
      <c r="V20" s="303"/>
      <c r="W20" s="303"/>
      <c r="X20" s="2"/>
      <c r="Y20" s="58"/>
      <c r="Z20" s="58"/>
      <c r="AA20" s="58"/>
      <c r="AB20" s="58"/>
      <c r="AC20" s="58"/>
      <c r="AD20" s="58"/>
    </row>
    <row r="21" spans="1:30" s="59" customFormat="1" ht="14.25" customHeight="1" x14ac:dyDescent="0.2">
      <c r="A21" s="58"/>
      <c r="B21" s="2"/>
      <c r="C21" s="2"/>
      <c r="D21" s="2"/>
      <c r="E21" s="70"/>
      <c r="F21" s="70"/>
      <c r="G21" s="70"/>
      <c r="H21" s="70"/>
      <c r="I21" s="70"/>
      <c r="J21" s="70"/>
      <c r="K21" s="70"/>
      <c r="L21" s="70"/>
      <c r="M21" s="70"/>
      <c r="N21" s="70"/>
      <c r="O21" s="70"/>
      <c r="P21" s="70"/>
      <c r="Q21" s="70"/>
      <c r="R21" s="70"/>
      <c r="S21" s="70"/>
      <c r="T21" s="70"/>
      <c r="U21" s="61"/>
      <c r="V21" s="17"/>
      <c r="W21" s="17"/>
      <c r="X21" s="58"/>
      <c r="Y21" s="58"/>
      <c r="Z21" s="58"/>
      <c r="AA21" s="58"/>
      <c r="AB21" s="58"/>
      <c r="AC21" s="58"/>
      <c r="AD21" s="58"/>
    </row>
    <row r="22" spans="1:30" s="16" customFormat="1" ht="18" customHeight="1" x14ac:dyDescent="0.2">
      <c r="B22" s="26" t="s">
        <v>107</v>
      </c>
      <c r="C22" s="26"/>
      <c r="D22" s="26"/>
      <c r="E22" s="26"/>
      <c r="F22" s="26"/>
      <c r="G22" s="26"/>
      <c r="H22" s="26"/>
      <c r="I22" s="26"/>
      <c r="J22" s="26"/>
      <c r="K22" s="26"/>
      <c r="L22" s="26"/>
      <c r="M22" s="26"/>
      <c r="N22" s="26"/>
      <c r="O22" s="26"/>
      <c r="P22" s="26"/>
      <c r="Q22" s="26"/>
      <c r="R22" s="26"/>
      <c r="S22" s="26"/>
      <c r="T22" s="26"/>
      <c r="U22" s="26"/>
      <c r="V22" s="26"/>
      <c r="W22" s="26"/>
    </row>
    <row r="23" spans="1:30" s="16" customFormat="1" ht="18" customHeight="1" x14ac:dyDescent="0.2">
      <c r="B23" s="275" t="s">
        <v>74</v>
      </c>
      <c r="C23" s="275"/>
      <c r="D23" s="275"/>
      <c r="E23" s="275"/>
      <c r="F23" s="275" t="s">
        <v>76</v>
      </c>
      <c r="G23" s="275"/>
      <c r="H23" s="275"/>
      <c r="I23" s="275"/>
      <c r="J23" s="275"/>
      <c r="K23" s="275"/>
      <c r="L23" s="275"/>
      <c r="M23" s="275"/>
      <c r="N23" s="275"/>
      <c r="O23" s="275"/>
      <c r="P23" s="275"/>
      <c r="Q23" s="275"/>
      <c r="R23" s="275"/>
      <c r="S23" s="275"/>
      <c r="T23" s="275"/>
      <c r="U23" s="296" t="s">
        <v>75</v>
      </c>
      <c r="V23" s="297"/>
      <c r="W23" s="297"/>
      <c r="X23" s="298"/>
    </row>
    <row r="24" spans="1:30" s="2" customFormat="1" ht="17.25" customHeight="1" x14ac:dyDescent="0.2">
      <c r="B24" s="264" t="s">
        <v>123</v>
      </c>
      <c r="C24" s="266" t="s">
        <v>9</v>
      </c>
      <c r="D24" s="266"/>
      <c r="E24" s="267"/>
      <c r="F24" s="282" t="s">
        <v>135</v>
      </c>
      <c r="G24" s="283"/>
      <c r="H24" s="283"/>
      <c r="I24" s="283"/>
      <c r="J24" s="283"/>
      <c r="K24" s="283"/>
      <c r="L24" s="283"/>
      <c r="M24" s="283"/>
      <c r="N24" s="283"/>
      <c r="O24" s="283"/>
      <c r="P24" s="283"/>
      <c r="Q24" s="283"/>
      <c r="R24" s="283"/>
      <c r="S24" s="283"/>
      <c r="T24" s="284"/>
      <c r="U24" s="270">
        <f>IF(医療機器研究経費ポイント!$J$16&gt;=60,I28*$M$28,300000)</f>
        <v>325000</v>
      </c>
      <c r="V24" s="271"/>
      <c r="W24" s="271"/>
      <c r="X24" s="299" t="s">
        <v>131</v>
      </c>
    </row>
    <row r="25" spans="1:30" s="2" customFormat="1" ht="17.25" customHeight="1" x14ac:dyDescent="0.2">
      <c r="B25" s="280"/>
      <c r="C25" s="276"/>
      <c r="D25" s="276"/>
      <c r="E25" s="277"/>
      <c r="F25" s="147"/>
      <c r="G25" s="288">
        <v>300000</v>
      </c>
      <c r="H25" s="289"/>
      <c r="I25" s="289"/>
      <c r="J25" s="289"/>
      <c r="K25" s="289"/>
      <c r="L25" s="289"/>
      <c r="M25" s="289"/>
      <c r="N25" s="289"/>
      <c r="O25" s="289"/>
      <c r="P25" s="289"/>
      <c r="Q25" s="289"/>
      <c r="R25" s="289"/>
      <c r="S25" s="289"/>
      <c r="T25" s="290"/>
      <c r="U25" s="292"/>
      <c r="V25" s="293"/>
      <c r="W25" s="293"/>
      <c r="X25" s="300"/>
    </row>
    <row r="26" spans="1:30" s="2" customFormat="1" ht="16.5" customHeight="1" x14ac:dyDescent="0.2">
      <c r="B26" s="280"/>
      <c r="C26" s="276"/>
      <c r="D26" s="276"/>
      <c r="E26" s="277"/>
      <c r="F26" s="285" t="s">
        <v>136</v>
      </c>
      <c r="G26" s="286"/>
      <c r="H26" s="286"/>
      <c r="I26" s="286"/>
      <c r="J26" s="286"/>
      <c r="K26" s="286"/>
      <c r="L26" s="286"/>
      <c r="M26" s="286"/>
      <c r="N26" s="286"/>
      <c r="O26" s="286"/>
      <c r="P26" s="286"/>
      <c r="Q26" s="286"/>
      <c r="R26" s="286"/>
      <c r="S26" s="286"/>
      <c r="T26" s="287"/>
      <c r="U26" s="292"/>
      <c r="V26" s="293"/>
      <c r="W26" s="293"/>
      <c r="X26" s="300"/>
    </row>
    <row r="27" spans="1:30" s="2" customFormat="1" ht="17.25" customHeight="1" x14ac:dyDescent="0.2">
      <c r="B27" s="280"/>
      <c r="C27" s="276"/>
      <c r="D27" s="276"/>
      <c r="E27" s="277"/>
      <c r="F27" s="147"/>
      <c r="G27" s="289" t="s">
        <v>11</v>
      </c>
      <c r="H27" s="289"/>
      <c r="I27" s="289"/>
      <c r="J27" s="289"/>
      <c r="K27" s="289"/>
      <c r="L27" s="148" t="s">
        <v>12</v>
      </c>
      <c r="M27" s="149">
        <v>5000</v>
      </c>
      <c r="N27" s="150"/>
      <c r="O27" s="150"/>
      <c r="P27" s="150"/>
      <c r="Q27" s="150"/>
      <c r="R27" s="150"/>
      <c r="S27" s="150"/>
      <c r="T27" s="151"/>
      <c r="U27" s="292"/>
      <c r="V27" s="293"/>
      <c r="W27" s="293"/>
      <c r="X27" s="300"/>
    </row>
    <row r="28" spans="1:30" s="2" customFormat="1" ht="17.25" customHeight="1" x14ac:dyDescent="0.2">
      <c r="B28" s="281"/>
      <c r="C28" s="278"/>
      <c r="D28" s="278"/>
      <c r="E28" s="279"/>
      <c r="F28" s="35"/>
      <c r="G28" s="152"/>
      <c r="H28" s="153"/>
      <c r="I28" s="291">
        <f>IF(医療機器研究経費ポイント!$J$16&gt;=61,医療機器研究経費ポイント!$J$16,"")</f>
        <v>65</v>
      </c>
      <c r="J28" s="291"/>
      <c r="K28" s="153"/>
      <c r="L28" s="146" t="s">
        <v>13</v>
      </c>
      <c r="M28" s="38">
        <v>5000</v>
      </c>
      <c r="N28" s="153"/>
      <c r="O28" s="153"/>
      <c r="P28" s="153"/>
      <c r="Q28" s="153"/>
      <c r="R28" s="153"/>
      <c r="S28" s="153"/>
      <c r="T28" s="154"/>
      <c r="U28" s="294"/>
      <c r="V28" s="295"/>
      <c r="W28" s="295"/>
      <c r="X28" s="301"/>
    </row>
    <row r="29" spans="1:30" s="2" customFormat="1" ht="16.5" customHeight="1" x14ac:dyDescent="0.2">
      <c r="B29" s="264" t="s">
        <v>70</v>
      </c>
      <c r="C29" s="266" t="s">
        <v>10</v>
      </c>
      <c r="D29" s="266"/>
      <c r="E29" s="267"/>
      <c r="F29" s="30"/>
      <c r="G29" s="266" t="s">
        <v>11</v>
      </c>
      <c r="H29" s="266"/>
      <c r="I29" s="266"/>
      <c r="J29" s="266"/>
      <c r="K29" s="266"/>
      <c r="L29" s="31" t="s">
        <v>12</v>
      </c>
      <c r="M29" s="32">
        <v>6000</v>
      </c>
      <c r="N29" s="33"/>
      <c r="O29" s="34"/>
      <c r="P29" s="75"/>
      <c r="Q29" s="75"/>
      <c r="R29" s="75"/>
      <c r="S29" s="75"/>
      <c r="T29" s="49"/>
      <c r="U29" s="270">
        <f>I30*M30*O30</f>
        <v>0</v>
      </c>
      <c r="V29" s="304"/>
      <c r="W29" s="304"/>
      <c r="X29" s="254" t="s">
        <v>131</v>
      </c>
    </row>
    <row r="30" spans="1:30" s="18" customFormat="1" ht="16.5" customHeight="1" x14ac:dyDescent="0.2">
      <c r="B30" s="265"/>
      <c r="C30" s="268"/>
      <c r="D30" s="268"/>
      <c r="E30" s="269"/>
      <c r="F30" s="50"/>
      <c r="G30" s="307"/>
      <c r="H30" s="307"/>
      <c r="I30" s="257">
        <f>医療機器研究経費ポイント!J16</f>
        <v>65</v>
      </c>
      <c r="J30" s="257"/>
      <c r="K30" s="36"/>
      <c r="L30" s="37" t="s">
        <v>13</v>
      </c>
      <c r="M30" s="38">
        <v>6000</v>
      </c>
      <c r="N30" s="37"/>
      <c r="O30" s="39"/>
      <c r="P30" s="42"/>
      <c r="Q30" s="43"/>
      <c r="R30" s="308"/>
      <c r="S30" s="308"/>
      <c r="T30" s="44"/>
      <c r="U30" s="305"/>
      <c r="V30" s="306"/>
      <c r="W30" s="306"/>
      <c r="X30" s="255"/>
    </row>
    <row r="31" spans="1:30" s="180" customFormat="1" ht="16.5" customHeight="1" x14ac:dyDescent="0.2">
      <c r="B31" s="273" t="s">
        <v>188</v>
      </c>
      <c r="C31" s="266" t="s">
        <v>184</v>
      </c>
      <c r="D31" s="266"/>
      <c r="E31" s="267"/>
      <c r="F31" s="30"/>
      <c r="G31" s="186">
        <v>10000</v>
      </c>
      <c r="H31" s="31"/>
      <c r="I31" s="188"/>
      <c r="J31" s="31"/>
      <c r="K31" s="32"/>
      <c r="L31" s="32"/>
      <c r="M31" s="32"/>
      <c r="N31" s="32"/>
      <c r="O31" s="33"/>
      <c r="P31" s="33"/>
      <c r="Q31" s="33"/>
      <c r="R31" s="33"/>
      <c r="S31" s="33"/>
      <c r="T31" s="33"/>
      <c r="U31" s="270">
        <f>G32*I32</f>
        <v>0</v>
      </c>
      <c r="V31" s="271"/>
      <c r="W31" s="271"/>
      <c r="X31" s="254" t="s">
        <v>131</v>
      </c>
    </row>
    <row r="32" spans="1:30" s="180" customFormat="1" ht="16.5" customHeight="1" x14ac:dyDescent="0.2">
      <c r="B32" s="274"/>
      <c r="C32" s="268"/>
      <c r="D32" s="268"/>
      <c r="E32" s="269"/>
      <c r="F32" s="35"/>
      <c r="G32" s="187">
        <v>10000</v>
      </c>
      <c r="H32" s="183"/>
      <c r="I32" s="189"/>
      <c r="J32" s="182"/>
      <c r="K32" s="185"/>
      <c r="L32" s="185"/>
      <c r="M32" s="185"/>
      <c r="N32" s="184"/>
      <c r="O32" s="36"/>
      <c r="P32" s="182"/>
      <c r="Q32" s="185"/>
      <c r="R32" s="258"/>
      <c r="S32" s="258"/>
      <c r="T32" s="36"/>
      <c r="U32" s="272"/>
      <c r="V32" s="258"/>
      <c r="W32" s="258"/>
      <c r="X32" s="255"/>
    </row>
    <row r="33" spans="1:30" s="2" customFormat="1" ht="16.5" customHeight="1" x14ac:dyDescent="0.2">
      <c r="B33" s="264" t="s">
        <v>189</v>
      </c>
      <c r="C33" s="266" t="s">
        <v>92</v>
      </c>
      <c r="D33" s="266"/>
      <c r="E33" s="267"/>
      <c r="F33" s="30"/>
      <c r="G33" s="328" t="s">
        <v>94</v>
      </c>
      <c r="H33" s="328"/>
      <c r="I33" s="328"/>
      <c r="J33" s="328"/>
      <c r="K33" s="328"/>
      <c r="L33" s="31" t="s">
        <v>13</v>
      </c>
      <c r="M33" s="32">
        <v>4000</v>
      </c>
      <c r="N33" s="75"/>
      <c r="O33" s="75"/>
      <c r="P33" s="75"/>
      <c r="Q33" s="75"/>
      <c r="R33" s="75"/>
      <c r="S33" s="75"/>
      <c r="T33" s="49"/>
      <c r="U33" s="270">
        <f t="shared" ref="U33" si="0">I34*M34</f>
        <v>0</v>
      </c>
      <c r="V33" s="271"/>
      <c r="W33" s="271"/>
      <c r="X33" s="254" t="s">
        <v>131</v>
      </c>
    </row>
    <row r="34" spans="1:30" s="2" customFormat="1" ht="16.5" customHeight="1" x14ac:dyDescent="0.2">
      <c r="B34" s="265"/>
      <c r="C34" s="268"/>
      <c r="D34" s="268"/>
      <c r="E34" s="269"/>
      <c r="F34" s="35"/>
      <c r="G34" s="307"/>
      <c r="H34" s="307"/>
      <c r="I34" s="307">
        <f>画像提供・スライド作製・外注検体処理!$Q$16</f>
        <v>0</v>
      </c>
      <c r="J34" s="307"/>
      <c r="K34" s="41"/>
      <c r="L34" s="42" t="s">
        <v>14</v>
      </c>
      <c r="M34" s="43">
        <v>4000</v>
      </c>
      <c r="N34" s="72"/>
      <c r="O34" s="72"/>
      <c r="P34" s="72"/>
      <c r="Q34" s="74"/>
      <c r="R34" s="51"/>
      <c r="S34" s="62"/>
      <c r="T34" s="73"/>
      <c r="U34" s="272"/>
      <c r="V34" s="258"/>
      <c r="W34" s="258"/>
      <c r="X34" s="255"/>
    </row>
    <row r="35" spans="1:30" s="2" customFormat="1" ht="16.5" customHeight="1" x14ac:dyDescent="0.2">
      <c r="B35" s="264" t="s">
        <v>190</v>
      </c>
      <c r="C35" s="329" t="s">
        <v>90</v>
      </c>
      <c r="D35" s="329"/>
      <c r="E35" s="330"/>
      <c r="F35" s="30"/>
      <c r="G35" s="335" t="s">
        <v>91</v>
      </c>
      <c r="H35" s="335"/>
      <c r="I35" s="335"/>
      <c r="J35" s="335"/>
      <c r="K35" s="335"/>
      <c r="L35" s="64" t="s">
        <v>14</v>
      </c>
      <c r="M35" s="65">
        <v>4000</v>
      </c>
      <c r="N35" s="75"/>
      <c r="O35" s="75"/>
      <c r="P35" s="75"/>
      <c r="Q35" s="75"/>
      <c r="R35" s="75"/>
      <c r="S35" s="75"/>
      <c r="T35" s="49"/>
      <c r="U35" s="270">
        <f t="shared" ref="U35" si="1">I36*M36</f>
        <v>0</v>
      </c>
      <c r="V35" s="271"/>
      <c r="W35" s="271"/>
      <c r="X35" s="254" t="s">
        <v>131</v>
      </c>
    </row>
    <row r="36" spans="1:30" s="2" customFormat="1" ht="16.5" customHeight="1" x14ac:dyDescent="0.2">
      <c r="B36" s="265"/>
      <c r="C36" s="331"/>
      <c r="D36" s="331"/>
      <c r="E36" s="332"/>
      <c r="F36" s="35"/>
      <c r="G36" s="333"/>
      <c r="H36" s="333"/>
      <c r="I36" s="307">
        <f>画像提供・スライド作製・外注検体処理!$Q$30</f>
        <v>0</v>
      </c>
      <c r="J36" s="307"/>
      <c r="K36" s="41"/>
      <c r="L36" s="42" t="s">
        <v>14</v>
      </c>
      <c r="M36" s="43">
        <v>4000</v>
      </c>
      <c r="N36" s="72"/>
      <c r="O36" s="72"/>
      <c r="P36" s="72"/>
      <c r="Q36" s="74"/>
      <c r="R36" s="334"/>
      <c r="S36" s="334"/>
      <c r="T36" s="73"/>
      <c r="U36" s="272"/>
      <c r="V36" s="258"/>
      <c r="W36" s="258"/>
      <c r="X36" s="255"/>
    </row>
    <row r="37" spans="1:30" s="2" customFormat="1" ht="16.5" customHeight="1" x14ac:dyDescent="0.2">
      <c r="B37" s="264" t="s">
        <v>252</v>
      </c>
      <c r="C37" s="266" t="s">
        <v>253</v>
      </c>
      <c r="D37" s="266"/>
      <c r="E37" s="267"/>
      <c r="F37" s="30"/>
      <c r="G37" s="266" t="s">
        <v>254</v>
      </c>
      <c r="H37" s="266"/>
      <c r="I37" s="266"/>
      <c r="J37" s="266"/>
      <c r="K37" s="266"/>
      <c r="L37" s="40" t="s">
        <v>12</v>
      </c>
      <c r="M37" s="244">
        <v>5000</v>
      </c>
      <c r="N37" s="225"/>
      <c r="O37" s="34"/>
      <c r="P37" s="33"/>
      <c r="Q37" s="266"/>
      <c r="R37" s="266"/>
      <c r="S37" s="225"/>
      <c r="T37" s="225"/>
      <c r="U37" s="270">
        <f>I38*M38</f>
        <v>0</v>
      </c>
      <c r="V37" s="271"/>
      <c r="W37" s="271"/>
      <c r="X37" s="254" t="s">
        <v>131</v>
      </c>
      <c r="Y37" s="231"/>
    </row>
    <row r="38" spans="1:30" s="18" customFormat="1" ht="16.5" customHeight="1" x14ac:dyDescent="0.2">
      <c r="B38" s="265"/>
      <c r="C38" s="268"/>
      <c r="D38" s="268"/>
      <c r="E38" s="269"/>
      <c r="F38" s="245"/>
      <c r="G38" s="256"/>
      <c r="H38" s="256"/>
      <c r="I38" s="257">
        <f>画像提供・スライド作製・外注検体処理!$Q$39</f>
        <v>0</v>
      </c>
      <c r="J38" s="257"/>
      <c r="K38" s="36"/>
      <c r="L38" s="226" t="s">
        <v>12</v>
      </c>
      <c r="M38" s="38">
        <v>5000</v>
      </c>
      <c r="N38" s="226"/>
      <c r="O38" s="39"/>
      <c r="P38" s="226"/>
      <c r="Q38" s="233"/>
      <c r="R38" s="258"/>
      <c r="S38" s="258"/>
      <c r="T38" s="36"/>
      <c r="U38" s="272"/>
      <c r="V38" s="258"/>
      <c r="W38" s="258"/>
      <c r="X38" s="255"/>
      <c r="Y38" s="19"/>
    </row>
    <row r="39" spans="1:30" s="2" customFormat="1" ht="33.75" customHeight="1" x14ac:dyDescent="0.2">
      <c r="B39" s="142" t="s">
        <v>202</v>
      </c>
      <c r="C39" s="259" t="s">
        <v>130</v>
      </c>
      <c r="D39" s="259"/>
      <c r="E39" s="260"/>
      <c r="F39" s="30"/>
      <c r="G39" s="225" t="s">
        <v>255</v>
      </c>
      <c r="H39" s="225"/>
      <c r="I39" s="225"/>
      <c r="J39" s="229"/>
      <c r="K39" s="229"/>
      <c r="L39" s="40"/>
      <c r="M39" s="40"/>
      <c r="N39" s="40"/>
      <c r="O39" s="40"/>
      <c r="P39" s="40"/>
      <c r="Q39" s="40"/>
      <c r="R39" s="229"/>
      <c r="S39" s="229"/>
      <c r="T39" s="133"/>
      <c r="U39" s="261">
        <f>ROUNDDOWN(SUM(U24:W38)*0.2,0)</f>
        <v>65000</v>
      </c>
      <c r="V39" s="262"/>
      <c r="W39" s="262"/>
      <c r="X39" s="144" t="s">
        <v>131</v>
      </c>
      <c r="Y39" s="18"/>
      <c r="Z39" s="18"/>
      <c r="AA39" s="18"/>
    </row>
    <row r="40" spans="1:30" s="2" customFormat="1" ht="33.75" customHeight="1" x14ac:dyDescent="0.2">
      <c r="B40" s="143" t="s">
        <v>256</v>
      </c>
      <c r="C40" s="259" t="s">
        <v>19</v>
      </c>
      <c r="D40" s="259"/>
      <c r="E40" s="260"/>
      <c r="F40" s="29"/>
      <c r="G40" s="263" t="s">
        <v>257</v>
      </c>
      <c r="H40" s="263"/>
      <c r="I40" s="263"/>
      <c r="J40" s="46"/>
      <c r="K40" s="46"/>
      <c r="L40" s="47"/>
      <c r="M40" s="47"/>
      <c r="N40" s="47"/>
      <c r="O40" s="47"/>
      <c r="P40" s="47"/>
      <c r="Q40" s="47"/>
      <c r="R40" s="46"/>
      <c r="S40" s="229"/>
      <c r="T40" s="133"/>
      <c r="U40" s="261">
        <f>ROUNDDOWN(SUM(U24:W39)*0.3,0)</f>
        <v>117000</v>
      </c>
      <c r="V40" s="262"/>
      <c r="W40" s="262"/>
      <c r="X40" s="144" t="s">
        <v>131</v>
      </c>
      <c r="Y40" s="18"/>
      <c r="Z40" s="18"/>
      <c r="AA40" s="18"/>
    </row>
    <row r="41" spans="1:30" s="2" customFormat="1" ht="27.75" customHeight="1" thickBot="1" x14ac:dyDescent="0.25">
      <c r="B41" s="20"/>
      <c r="C41" s="132"/>
      <c r="D41" s="132"/>
      <c r="F41" s="132"/>
      <c r="G41" s="132"/>
      <c r="H41" s="132"/>
      <c r="I41" s="132"/>
      <c r="J41" s="132"/>
      <c r="K41" s="132"/>
      <c r="L41" s="132"/>
      <c r="M41" s="132"/>
      <c r="N41" s="208" t="s">
        <v>124</v>
      </c>
      <c r="O41" s="209"/>
      <c r="P41" s="209"/>
      <c r="Q41" s="208"/>
      <c r="R41" s="208"/>
      <c r="S41" s="208"/>
      <c r="T41" s="208"/>
      <c r="U41" s="309">
        <f>SUM(U24:W40)</f>
        <v>507000</v>
      </c>
      <c r="V41" s="309"/>
      <c r="W41" s="309"/>
      <c r="X41" s="209" t="s">
        <v>131</v>
      </c>
    </row>
    <row r="42" spans="1:30" s="2" customFormat="1" ht="21" customHeight="1" thickTop="1" x14ac:dyDescent="0.2">
      <c r="B42" s="17"/>
      <c r="C42" s="71"/>
      <c r="D42" s="71"/>
      <c r="E42" s="71"/>
      <c r="G42" s="71"/>
      <c r="H42" s="71"/>
      <c r="I42" s="71"/>
      <c r="J42" s="71"/>
      <c r="K42" s="71"/>
      <c r="L42" s="71"/>
      <c r="M42" s="71"/>
      <c r="N42" s="71"/>
      <c r="Q42" s="71"/>
      <c r="R42" s="71"/>
      <c r="S42" s="71"/>
      <c r="T42" s="71"/>
      <c r="U42" s="310"/>
      <c r="V42" s="310"/>
      <c r="W42" s="310"/>
    </row>
    <row r="43" spans="1:30" s="59" customFormat="1" ht="24.75" customHeight="1" x14ac:dyDescent="0.2">
      <c r="A43" s="58"/>
      <c r="B43" s="2"/>
      <c r="C43" s="2"/>
      <c r="D43" s="2"/>
      <c r="F43" s="71"/>
      <c r="G43" s="71"/>
      <c r="H43" s="71"/>
      <c r="I43" s="71"/>
      <c r="J43" s="71"/>
      <c r="K43" s="71"/>
      <c r="L43" s="71"/>
      <c r="M43" s="71"/>
      <c r="N43" s="71"/>
      <c r="Q43" s="71"/>
      <c r="R43" s="71"/>
      <c r="S43" s="71"/>
      <c r="T43" s="71"/>
      <c r="U43" s="302"/>
      <c r="V43" s="303"/>
      <c r="W43" s="303"/>
      <c r="X43" s="2"/>
      <c r="Y43" s="58"/>
      <c r="Z43" s="58"/>
      <c r="AA43" s="58"/>
      <c r="AB43" s="58"/>
      <c r="AC43" s="58"/>
      <c r="AD43" s="58"/>
    </row>
    <row r="44" spans="1:30" s="59" customFormat="1" ht="24.75" customHeight="1" x14ac:dyDescent="0.2">
      <c r="A44" s="58"/>
      <c r="B44" s="2"/>
      <c r="C44" s="2"/>
      <c r="D44" s="2"/>
      <c r="E44" s="60"/>
      <c r="F44" s="60"/>
      <c r="G44" s="60"/>
      <c r="H44" s="60"/>
      <c r="I44" s="60"/>
      <c r="J44" s="60"/>
      <c r="K44" s="60"/>
      <c r="L44" s="60"/>
      <c r="M44" s="60"/>
      <c r="N44" s="60"/>
      <c r="O44" s="60"/>
      <c r="P44" s="60"/>
      <c r="Q44" s="60"/>
      <c r="R44" s="60"/>
      <c r="S44" s="60"/>
      <c r="T44" s="60"/>
      <c r="U44" s="63"/>
      <c r="V44" s="60"/>
      <c r="W44" s="60"/>
      <c r="X44" s="58"/>
      <c r="Y44" s="58"/>
      <c r="Z44" s="58"/>
      <c r="AA44" s="58"/>
      <c r="AB44" s="58"/>
      <c r="AC44" s="58"/>
      <c r="AD44" s="58"/>
    </row>
    <row r="45" spans="1:30" s="2" customFormat="1" ht="17.25" customHeight="1" x14ac:dyDescent="0.2">
      <c r="A45" s="24"/>
      <c r="N45" s="58"/>
      <c r="O45" s="58"/>
      <c r="P45" s="58"/>
      <c r="Q45" s="58"/>
      <c r="R45" s="58"/>
      <c r="S45" s="58"/>
      <c r="T45" s="58"/>
      <c r="U45" s="58"/>
      <c r="V45" s="58"/>
      <c r="W45" s="58"/>
    </row>
    <row r="46" spans="1:30" x14ac:dyDescent="0.2">
      <c r="R46" s="25"/>
      <c r="S46" s="25"/>
    </row>
    <row r="47" spans="1:30" x14ac:dyDescent="0.2">
      <c r="R47" s="25"/>
      <c r="S47" s="25"/>
    </row>
  </sheetData>
  <sheetProtection selectLockedCells="1"/>
  <mergeCells count="95">
    <mergeCell ref="U43:W43"/>
    <mergeCell ref="U42:W42"/>
    <mergeCell ref="C35:E36"/>
    <mergeCell ref="U35:W36"/>
    <mergeCell ref="G36:H36"/>
    <mergeCell ref="R36:S36"/>
    <mergeCell ref="G35:K35"/>
    <mergeCell ref="I36:J36"/>
    <mergeCell ref="U41:W41"/>
    <mergeCell ref="B6:W6"/>
    <mergeCell ref="U8:V8"/>
    <mergeCell ref="U10:X10"/>
    <mergeCell ref="B35:B36"/>
    <mergeCell ref="B33:B34"/>
    <mergeCell ref="C33:E34"/>
    <mergeCell ref="U33:W34"/>
    <mergeCell ref="G34:H34"/>
    <mergeCell ref="G33:K33"/>
    <mergeCell ref="I34:J34"/>
    <mergeCell ref="B1:G1"/>
    <mergeCell ref="R1:S1"/>
    <mergeCell ref="T1:W1"/>
    <mergeCell ref="B3:D3"/>
    <mergeCell ref="Q4:S4"/>
    <mergeCell ref="Q2:S2"/>
    <mergeCell ref="Q3:S3"/>
    <mergeCell ref="D2:G2"/>
    <mergeCell ref="T2:X2"/>
    <mergeCell ref="T3:W3"/>
    <mergeCell ref="T4:W4"/>
    <mergeCell ref="B4:D4"/>
    <mergeCell ref="F4:I4"/>
    <mergeCell ref="C12:E12"/>
    <mergeCell ref="G12:T12"/>
    <mergeCell ref="U12:W12"/>
    <mergeCell ref="C13:E13"/>
    <mergeCell ref="G13:T13"/>
    <mergeCell ref="U13:W13"/>
    <mergeCell ref="B10:E10"/>
    <mergeCell ref="F10:T10"/>
    <mergeCell ref="C11:E11"/>
    <mergeCell ref="G11:T11"/>
    <mergeCell ref="U11:W11"/>
    <mergeCell ref="U20:W20"/>
    <mergeCell ref="U29:W30"/>
    <mergeCell ref="G30:H30"/>
    <mergeCell ref="R30:S30"/>
    <mergeCell ref="U18:W18"/>
    <mergeCell ref="U19:W19"/>
    <mergeCell ref="G29:K29"/>
    <mergeCell ref="I30:J30"/>
    <mergeCell ref="F23:T23"/>
    <mergeCell ref="U24:W28"/>
    <mergeCell ref="X35:X36"/>
    <mergeCell ref="X33:X34"/>
    <mergeCell ref="X29:X30"/>
    <mergeCell ref="U23:X23"/>
    <mergeCell ref="X24:X28"/>
    <mergeCell ref="B29:B30"/>
    <mergeCell ref="C29:E30"/>
    <mergeCell ref="B23:E23"/>
    <mergeCell ref="C24:E28"/>
    <mergeCell ref="B24:B28"/>
    <mergeCell ref="B31:B32"/>
    <mergeCell ref="C31:E32"/>
    <mergeCell ref="U31:W32"/>
    <mergeCell ref="X31:X32"/>
    <mergeCell ref="R32:S32"/>
    <mergeCell ref="B37:B38"/>
    <mergeCell ref="C37:E38"/>
    <mergeCell ref="G37:K37"/>
    <mergeCell ref="Q37:R37"/>
    <mergeCell ref="U37:W38"/>
    <mergeCell ref="C40:E40"/>
    <mergeCell ref="G40:I40"/>
    <mergeCell ref="U40:W40"/>
    <mergeCell ref="C14:E14"/>
    <mergeCell ref="U14:W14"/>
    <mergeCell ref="C15:E15"/>
    <mergeCell ref="U15:W15"/>
    <mergeCell ref="C16:E16"/>
    <mergeCell ref="U16:W16"/>
    <mergeCell ref="C17:E17"/>
    <mergeCell ref="U17:W17"/>
    <mergeCell ref="F24:T24"/>
    <mergeCell ref="F26:T26"/>
    <mergeCell ref="G25:T25"/>
    <mergeCell ref="G27:K27"/>
    <mergeCell ref="I28:J28"/>
    <mergeCell ref="X37:X38"/>
    <mergeCell ref="G38:H38"/>
    <mergeCell ref="I38:J38"/>
    <mergeCell ref="R38:S38"/>
    <mergeCell ref="C39:E39"/>
    <mergeCell ref="U39:W39"/>
  </mergeCells>
  <phoneticPr fontId="5"/>
  <printOptions horizontalCentered="1" verticalCentered="1"/>
  <pageMargins left="0.7" right="0.7" top="0.75" bottom="0.75" header="0.3" footer="0.3"/>
  <pageSetup paperSize="9" scale="79" orientation="portrait" r:id="rId1"/>
  <headerFooter alignWithMargins="0">
    <oddFooter>&amp;R2024.7改訂版</oddFooter>
  </headerFooter>
  <ignoredErrors>
    <ignoredError sqref="B24:B40 B11: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23"/>
  <sheetViews>
    <sheetView view="pageBreakPreview" zoomScaleNormal="85" zoomScaleSheetLayoutView="100" workbookViewId="0">
      <selection activeCell="H9" sqref="H9"/>
    </sheetView>
  </sheetViews>
  <sheetFormatPr defaultColWidth="9" defaultRowHeight="13" x14ac:dyDescent="0.2"/>
  <cols>
    <col min="1" max="1" width="5.36328125" style="158" customWidth="1"/>
    <col min="2" max="2" width="25.453125" style="178" customWidth="1"/>
    <col min="3" max="3" width="6.453125" style="179" customWidth="1"/>
    <col min="4" max="4" width="3.6328125" style="179" customWidth="1"/>
    <col min="5" max="5" width="16.26953125" style="158" customWidth="1"/>
    <col min="6" max="6" width="3.6328125" style="158" customWidth="1"/>
    <col min="7" max="7" width="16.08984375" style="158" customWidth="1"/>
    <col min="8" max="8" width="3.6328125" style="158" customWidth="1"/>
    <col min="9" max="9" width="16.08984375" style="158" customWidth="1"/>
    <col min="10" max="10" width="9.6328125" style="158" customWidth="1"/>
    <col min="11" max="11" width="7.08984375" style="158" customWidth="1"/>
    <col min="12" max="12" width="9" style="158"/>
    <col min="13" max="14" width="9" style="158" customWidth="1"/>
    <col min="15" max="16384" width="9" style="158"/>
  </cols>
  <sheetData>
    <row r="2" spans="1:13" ht="23.25" customHeight="1" x14ac:dyDescent="0.2">
      <c r="A2" s="348"/>
      <c r="B2" s="348"/>
      <c r="C2" s="348"/>
      <c r="D2" s="348"/>
      <c r="E2" s="348"/>
      <c r="I2" s="159"/>
      <c r="J2" s="78" t="s">
        <v>115</v>
      </c>
    </row>
    <row r="3" spans="1:13" s="160" customFormat="1" ht="30" customHeight="1" x14ac:dyDescent="0.2">
      <c r="A3" s="349" t="s">
        <v>144</v>
      </c>
      <c r="B3" s="350"/>
      <c r="C3" s="350"/>
      <c r="D3" s="350"/>
      <c r="E3" s="350"/>
      <c r="F3" s="350"/>
      <c r="G3" s="350"/>
      <c r="H3" s="351"/>
      <c r="I3" s="351"/>
      <c r="J3" s="351"/>
    </row>
    <row r="4" spans="1:13" ht="14.5" thickBot="1" x14ac:dyDescent="0.25">
      <c r="A4" s="352"/>
      <c r="B4" s="353"/>
      <c r="C4" s="353"/>
      <c r="D4" s="353"/>
      <c r="E4" s="353"/>
      <c r="F4" s="353"/>
      <c r="G4" s="353"/>
      <c r="H4" s="353"/>
      <c r="I4" s="353"/>
      <c r="J4" s="352"/>
    </row>
    <row r="5" spans="1:13" ht="24.75" customHeight="1" x14ac:dyDescent="0.2">
      <c r="A5" s="354" t="s">
        <v>20</v>
      </c>
      <c r="B5" s="355"/>
      <c r="C5" s="358" t="s">
        <v>145</v>
      </c>
      <c r="D5" s="360" t="s">
        <v>146</v>
      </c>
      <c r="E5" s="361"/>
      <c r="F5" s="361"/>
      <c r="G5" s="361"/>
      <c r="H5" s="361"/>
      <c r="I5" s="361"/>
      <c r="J5" s="362" t="s">
        <v>21</v>
      </c>
    </row>
    <row r="6" spans="1:13" ht="30" customHeight="1" thickBot="1" x14ac:dyDescent="0.25">
      <c r="A6" s="356"/>
      <c r="B6" s="357"/>
      <c r="C6" s="359"/>
      <c r="D6" s="364" t="s">
        <v>147</v>
      </c>
      <c r="E6" s="365"/>
      <c r="F6" s="365" t="s">
        <v>148</v>
      </c>
      <c r="G6" s="365"/>
      <c r="H6" s="365" t="s">
        <v>149</v>
      </c>
      <c r="I6" s="365"/>
      <c r="J6" s="363"/>
    </row>
    <row r="7" spans="1:13" ht="103.5" customHeight="1" x14ac:dyDescent="0.2">
      <c r="A7" s="161" t="s">
        <v>150</v>
      </c>
      <c r="B7" s="162" t="s">
        <v>151</v>
      </c>
      <c r="C7" s="163">
        <v>2</v>
      </c>
      <c r="D7" s="164"/>
      <c r="E7" s="165" t="s">
        <v>152</v>
      </c>
      <c r="F7" s="166"/>
      <c r="G7" s="165" t="s">
        <v>153</v>
      </c>
      <c r="H7" s="166"/>
      <c r="I7" s="165" t="s">
        <v>154</v>
      </c>
      <c r="J7" s="167" t="str">
        <f t="shared" ref="J7:J15" si="0">IF(D7="○",C7*1,IF(F7="○",C7*3,IF(H7="○",C7*5,"")))</f>
        <v/>
      </c>
    </row>
    <row r="8" spans="1:13" ht="56.25" customHeight="1" x14ac:dyDescent="0.2">
      <c r="A8" s="161" t="s">
        <v>155</v>
      </c>
      <c r="B8" s="162" t="s">
        <v>156</v>
      </c>
      <c r="C8" s="163">
        <v>1</v>
      </c>
      <c r="D8" s="164"/>
      <c r="E8" s="168" t="s">
        <v>24</v>
      </c>
      <c r="F8" s="166"/>
      <c r="G8" s="168" t="s">
        <v>157</v>
      </c>
      <c r="H8" s="166" t="s">
        <v>313</v>
      </c>
      <c r="I8" s="168" t="s">
        <v>158</v>
      </c>
      <c r="J8" s="167">
        <f t="shared" si="0"/>
        <v>5</v>
      </c>
    </row>
    <row r="9" spans="1:13" ht="36" customHeight="1" x14ac:dyDescent="0.2">
      <c r="A9" s="169" t="s">
        <v>159</v>
      </c>
      <c r="B9" s="170" t="s">
        <v>160</v>
      </c>
      <c r="C9" s="163">
        <v>2</v>
      </c>
      <c r="D9" s="164"/>
      <c r="E9" s="171" t="s">
        <v>161</v>
      </c>
      <c r="F9" s="166"/>
      <c r="G9" s="171" t="s">
        <v>162</v>
      </c>
      <c r="H9" s="166"/>
      <c r="I9" s="172" t="s">
        <v>163</v>
      </c>
      <c r="J9" s="167" t="str">
        <f t="shared" si="0"/>
        <v/>
      </c>
    </row>
    <row r="10" spans="1:13" ht="36" customHeight="1" x14ac:dyDescent="0.2">
      <c r="A10" s="169" t="s">
        <v>164</v>
      </c>
      <c r="B10" s="170" t="s">
        <v>165</v>
      </c>
      <c r="C10" s="163">
        <v>1</v>
      </c>
      <c r="D10" s="164"/>
      <c r="E10" s="171" t="s">
        <v>166</v>
      </c>
      <c r="F10" s="166"/>
      <c r="G10" s="171" t="s">
        <v>167</v>
      </c>
      <c r="H10" s="166"/>
      <c r="I10" s="172" t="s">
        <v>168</v>
      </c>
      <c r="J10" s="167" t="str">
        <f t="shared" si="0"/>
        <v/>
      </c>
    </row>
    <row r="11" spans="1:13" ht="36" customHeight="1" x14ac:dyDescent="0.2">
      <c r="A11" s="169" t="s">
        <v>169</v>
      </c>
      <c r="B11" s="170" t="s">
        <v>170</v>
      </c>
      <c r="C11" s="163">
        <v>1</v>
      </c>
      <c r="D11" s="164"/>
      <c r="E11" s="171" t="s">
        <v>171</v>
      </c>
      <c r="F11" s="166"/>
      <c r="G11" s="171" t="s">
        <v>172</v>
      </c>
      <c r="H11" s="166" t="s">
        <v>313</v>
      </c>
      <c r="I11" s="172" t="s">
        <v>173</v>
      </c>
      <c r="J11" s="167">
        <f t="shared" si="0"/>
        <v>5</v>
      </c>
    </row>
    <row r="12" spans="1:13" ht="27" customHeight="1" x14ac:dyDescent="0.2">
      <c r="A12" s="161" t="s">
        <v>174</v>
      </c>
      <c r="B12" s="162" t="s">
        <v>27</v>
      </c>
      <c r="C12" s="163">
        <v>7</v>
      </c>
      <c r="D12" s="164"/>
      <c r="E12" s="171" t="s">
        <v>25</v>
      </c>
      <c r="F12" s="344"/>
      <c r="G12" s="345"/>
      <c r="H12" s="344"/>
      <c r="I12" s="345"/>
      <c r="J12" s="167" t="str">
        <f t="shared" si="0"/>
        <v/>
      </c>
    </row>
    <row r="13" spans="1:13" ht="36" customHeight="1" x14ac:dyDescent="0.2">
      <c r="A13" s="161" t="s">
        <v>32</v>
      </c>
      <c r="B13" s="162" t="s">
        <v>28</v>
      </c>
      <c r="C13" s="163">
        <v>5</v>
      </c>
      <c r="D13" s="164"/>
      <c r="E13" s="171" t="s">
        <v>29</v>
      </c>
      <c r="F13" s="166"/>
      <c r="G13" s="171" t="s">
        <v>30</v>
      </c>
      <c r="H13" s="166" t="s">
        <v>313</v>
      </c>
      <c r="I13" s="171" t="s">
        <v>31</v>
      </c>
      <c r="J13" s="167">
        <f>IF(D13="○",C13*1,IF(F13="○",C13*3,IF(H13="○",C13*5,"")))</f>
        <v>25</v>
      </c>
    </row>
    <row r="14" spans="1:13" ht="36" customHeight="1" x14ac:dyDescent="0.2">
      <c r="A14" s="161" t="s">
        <v>175</v>
      </c>
      <c r="B14" s="162" t="s">
        <v>176</v>
      </c>
      <c r="C14" s="163">
        <v>10</v>
      </c>
      <c r="D14" s="164"/>
      <c r="E14" s="171" t="s">
        <v>177</v>
      </c>
      <c r="F14" s="346"/>
      <c r="G14" s="347"/>
      <c r="H14" s="346"/>
      <c r="I14" s="347"/>
      <c r="J14" s="167" t="str">
        <f t="shared" si="0"/>
        <v/>
      </c>
      <c r="M14" s="173"/>
    </row>
    <row r="15" spans="1:13" ht="36" customHeight="1" x14ac:dyDescent="0.2">
      <c r="A15" s="161" t="s">
        <v>33</v>
      </c>
      <c r="B15" s="162" t="s">
        <v>178</v>
      </c>
      <c r="C15" s="163">
        <v>10</v>
      </c>
      <c r="D15" s="164"/>
      <c r="E15" s="171" t="s">
        <v>179</v>
      </c>
      <c r="F15" s="166" t="s">
        <v>313</v>
      </c>
      <c r="G15" s="171" t="s">
        <v>180</v>
      </c>
      <c r="H15" s="336"/>
      <c r="I15" s="337"/>
      <c r="J15" s="167">
        <f t="shared" si="0"/>
        <v>30</v>
      </c>
      <c r="M15" s="173"/>
    </row>
    <row r="16" spans="1:13" ht="36" customHeight="1" thickBot="1" x14ac:dyDescent="0.25">
      <c r="A16" s="338" t="s">
        <v>26</v>
      </c>
      <c r="B16" s="339"/>
      <c r="C16" s="340" t="s">
        <v>312</v>
      </c>
      <c r="D16" s="341"/>
      <c r="E16" s="341"/>
      <c r="F16" s="341"/>
      <c r="G16" s="341"/>
      <c r="H16" s="341"/>
      <c r="I16" s="341"/>
      <c r="J16" s="181">
        <f>SUM(J7:J15)</f>
        <v>65</v>
      </c>
      <c r="M16" s="173"/>
    </row>
    <row r="17" spans="1:16" ht="27" customHeight="1" x14ac:dyDescent="0.2">
      <c r="A17" s="174"/>
      <c r="B17" s="175"/>
      <c r="C17" s="174"/>
      <c r="D17" s="176"/>
      <c r="E17" s="176"/>
      <c r="F17" s="176"/>
      <c r="G17" s="176"/>
      <c r="H17" s="176"/>
      <c r="I17" s="176"/>
      <c r="J17" s="176"/>
      <c r="M17" s="173"/>
    </row>
    <row r="18" spans="1:16" ht="124" customHeight="1" x14ac:dyDescent="0.2">
      <c r="A18" s="177" t="s">
        <v>181</v>
      </c>
      <c r="B18" s="342" t="s">
        <v>182</v>
      </c>
      <c r="C18" s="343"/>
      <c r="D18" s="343"/>
      <c r="E18" s="343"/>
      <c r="F18" s="343"/>
      <c r="G18" s="343"/>
      <c r="H18" s="343"/>
      <c r="I18" s="343"/>
      <c r="J18" s="343"/>
    </row>
    <row r="19" spans="1:16" ht="31" customHeight="1" x14ac:dyDescent="0.2"/>
    <row r="20" spans="1:16" ht="35" customHeight="1" x14ac:dyDescent="0.2">
      <c r="G20" s="322" t="s">
        <v>183</v>
      </c>
      <c r="H20" s="322"/>
      <c r="I20" s="322" t="s">
        <v>230</v>
      </c>
      <c r="J20" s="322"/>
    </row>
    <row r="22" spans="1:16" x14ac:dyDescent="0.2">
      <c r="A22" s="93"/>
      <c r="B22" s="134" t="s">
        <v>53</v>
      </c>
      <c r="C22" s="135"/>
      <c r="D22" s="98" t="s">
        <v>54</v>
      </c>
      <c r="E22" s="99"/>
      <c r="F22" s="99"/>
      <c r="G22" s="99"/>
      <c r="H22" s="99"/>
      <c r="I22" s="99"/>
      <c r="J22" s="99"/>
    </row>
    <row r="23" spans="1:16" s="93" customFormat="1" ht="15" customHeight="1" x14ac:dyDescent="0.2">
      <c r="A23" s="158"/>
      <c r="B23" s="178"/>
      <c r="C23" s="179"/>
      <c r="D23" s="179"/>
      <c r="E23" s="158"/>
      <c r="F23" s="158"/>
      <c r="G23" s="158"/>
      <c r="H23" s="158"/>
      <c r="I23" s="158"/>
      <c r="J23" s="158"/>
      <c r="K23" s="99"/>
      <c r="L23" s="99"/>
      <c r="M23" s="99"/>
      <c r="N23" s="99"/>
      <c r="O23" s="99"/>
      <c r="P23" s="99"/>
    </row>
  </sheetData>
  <mergeCells count="20">
    <mergeCell ref="F12:G12"/>
    <mergeCell ref="H12:I12"/>
    <mergeCell ref="F14:G14"/>
    <mergeCell ref="H14:I14"/>
    <mergeCell ref="A2:E2"/>
    <mergeCell ref="A3:J3"/>
    <mergeCell ref="A4:J4"/>
    <mergeCell ref="A5:B6"/>
    <mergeCell ref="C5:C6"/>
    <mergeCell ref="D5:I5"/>
    <mergeCell ref="J5:J6"/>
    <mergeCell ref="D6:E6"/>
    <mergeCell ref="F6:G6"/>
    <mergeCell ref="H6:I6"/>
    <mergeCell ref="H15:I15"/>
    <mergeCell ref="A16:B16"/>
    <mergeCell ref="C16:I16"/>
    <mergeCell ref="B18:J18"/>
    <mergeCell ref="G20:H20"/>
    <mergeCell ref="I20:J20"/>
  </mergeCells>
  <phoneticPr fontId="7"/>
  <printOptions horizontalCentered="1"/>
  <pageMargins left="0.7" right="0.7" top="0.75" bottom="0.75" header="0.3" footer="0.3"/>
  <pageSetup paperSize="9" scale="79" orientation="portrait" r:id="rId1"/>
  <headerFooter>
    <oddFooter>&amp;R2024.7改訂版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6B60-9B82-4118-84FA-779006A52695}">
  <sheetPr>
    <pageSetUpPr fitToPage="1"/>
  </sheetPr>
  <dimension ref="A1:R48"/>
  <sheetViews>
    <sheetView view="pageBreakPreview" topLeftCell="A28" zoomScaleNormal="100" zoomScaleSheetLayoutView="100" workbookViewId="0">
      <selection activeCell="N15" sqref="N15"/>
    </sheetView>
  </sheetViews>
  <sheetFormatPr defaultColWidth="9" defaultRowHeight="13" x14ac:dyDescent="0.2"/>
  <cols>
    <col min="1" max="1" width="5.26953125" style="102" customWidth="1"/>
    <col min="2" max="2" width="2.08984375" style="82" customWidth="1"/>
    <col min="3" max="3" width="4.26953125" style="82" customWidth="1"/>
    <col min="4" max="4" width="3.90625" style="82" customWidth="1"/>
    <col min="5" max="5" width="16" style="82" customWidth="1"/>
    <col min="6" max="6" width="5.453125" style="82" customWidth="1"/>
    <col min="7" max="7" width="3.26953125" style="82" customWidth="1"/>
    <col min="8" max="8" width="4.08984375" style="82" customWidth="1"/>
    <col min="9" max="9" width="10.08984375" style="82" customWidth="1"/>
    <col min="10" max="11" width="3.26953125" style="82" customWidth="1"/>
    <col min="12" max="12" width="4.36328125" style="82" customWidth="1"/>
    <col min="13" max="13" width="4.7265625" style="82" customWidth="1"/>
    <col min="14" max="14" width="3.26953125" style="82" customWidth="1"/>
    <col min="15" max="15" width="8.08984375" style="82" customWidth="1"/>
    <col min="16" max="16" width="6.08984375" style="82" customWidth="1"/>
    <col min="17" max="17" width="8.36328125" style="82" customWidth="1"/>
    <col min="18" max="18" width="8.984375E-2" style="82" customWidth="1"/>
    <col min="19" max="21" width="3.90625" style="82" customWidth="1"/>
    <col min="22" max="16384" width="9" style="82"/>
  </cols>
  <sheetData>
    <row r="1" spans="1:18" ht="7.5" customHeight="1" x14ac:dyDescent="0.2"/>
    <row r="2" spans="1:18" x14ac:dyDescent="0.2">
      <c r="Q2" s="246" t="s">
        <v>116</v>
      </c>
    </row>
    <row r="3" spans="1:18" ht="26.25" customHeight="1" x14ac:dyDescent="0.2">
      <c r="A3" s="410" t="s">
        <v>82</v>
      </c>
      <c r="B3" s="410"/>
      <c r="C3" s="410"/>
      <c r="D3" s="410"/>
      <c r="E3" s="410"/>
      <c r="F3" s="410"/>
      <c r="G3" s="410"/>
      <c r="H3" s="410"/>
      <c r="I3" s="410"/>
      <c r="J3" s="410"/>
      <c r="K3" s="410"/>
      <c r="L3" s="410"/>
      <c r="M3" s="410"/>
      <c r="N3" s="410"/>
      <c r="O3" s="410"/>
      <c r="P3" s="410"/>
      <c r="Q3" s="410"/>
      <c r="R3" s="410"/>
    </row>
    <row r="4" spans="1:18" ht="7.5" customHeight="1" x14ac:dyDescent="0.2">
      <c r="A4" s="83"/>
      <c r="B4" s="83"/>
      <c r="C4" s="83"/>
      <c r="D4" s="83"/>
      <c r="E4" s="83"/>
      <c r="F4" s="83"/>
      <c r="G4" s="83"/>
      <c r="H4" s="83"/>
      <c r="I4" s="83"/>
      <c r="J4" s="83"/>
      <c r="K4" s="83"/>
      <c r="L4" s="84"/>
      <c r="M4" s="84"/>
      <c r="N4" s="84"/>
      <c r="O4" s="85"/>
      <c r="P4" s="85"/>
      <c r="Q4" s="85"/>
      <c r="R4" s="85"/>
    </row>
    <row r="5" spans="1:18" ht="17" customHeight="1" x14ac:dyDescent="0.2">
      <c r="A5" s="86"/>
      <c r="B5" s="86"/>
      <c r="C5" s="86"/>
      <c r="D5" s="86"/>
      <c r="E5" s="86"/>
      <c r="F5" s="86"/>
      <c r="G5" s="86"/>
      <c r="H5" s="86"/>
      <c r="I5" s="86"/>
      <c r="J5" s="86"/>
      <c r="K5" s="86"/>
      <c r="L5" s="86"/>
      <c r="M5" s="86"/>
      <c r="N5" s="86"/>
      <c r="O5" s="86"/>
      <c r="P5" s="86"/>
    </row>
    <row r="6" spans="1:18" s="87" customFormat="1" ht="26.25" customHeight="1" x14ac:dyDescent="0.2">
      <c r="A6" s="411" t="s">
        <v>79</v>
      </c>
      <c r="B6" s="411"/>
      <c r="C6" s="411"/>
      <c r="D6" s="411"/>
      <c r="E6" s="411"/>
      <c r="F6" s="236" t="s">
        <v>47</v>
      </c>
      <c r="G6" s="236"/>
      <c r="H6" s="236"/>
      <c r="I6" s="236"/>
      <c r="J6" s="236"/>
      <c r="K6" s="236"/>
      <c r="N6" s="88"/>
      <c r="O6" s="88"/>
      <c r="P6" s="88"/>
      <c r="Q6" s="88"/>
    </row>
    <row r="7" spans="1:18" s="87" customFormat="1" ht="9.75" customHeight="1" thickBot="1" x14ac:dyDescent="0.25">
      <c r="A7" s="90"/>
      <c r="B7" s="91"/>
      <c r="C7" s="238"/>
      <c r="D7" s="238"/>
      <c r="E7" s="238"/>
      <c r="F7" s="238"/>
      <c r="G7" s="238"/>
      <c r="H7" s="238"/>
      <c r="I7" s="238"/>
      <c r="J7" s="238"/>
      <c r="K7" s="238"/>
      <c r="L7" s="238"/>
      <c r="M7" s="238"/>
      <c r="N7" s="238"/>
      <c r="O7" s="88"/>
      <c r="P7" s="88"/>
      <c r="Q7" s="89"/>
    </row>
    <row r="8" spans="1:18" s="87" customFormat="1" ht="26.25" customHeight="1" x14ac:dyDescent="0.2">
      <c r="A8" s="380" t="s">
        <v>34</v>
      </c>
      <c r="B8" s="381"/>
      <c r="C8" s="381"/>
      <c r="D8" s="381"/>
      <c r="E8" s="381"/>
      <c r="F8" s="386" t="s">
        <v>35</v>
      </c>
      <c r="G8" s="389" t="s">
        <v>77</v>
      </c>
      <c r="H8" s="389"/>
      <c r="I8" s="389"/>
      <c r="J8" s="389"/>
      <c r="K8" s="389"/>
      <c r="L8" s="389"/>
      <c r="M8" s="389"/>
      <c r="N8" s="389"/>
      <c r="O8" s="389"/>
      <c r="P8" s="389"/>
      <c r="Q8" s="390" t="s">
        <v>21</v>
      </c>
    </row>
    <row r="9" spans="1:18" s="87" customFormat="1" ht="10.5" customHeight="1" x14ac:dyDescent="0.2">
      <c r="A9" s="382"/>
      <c r="B9" s="383"/>
      <c r="C9" s="383"/>
      <c r="D9" s="383"/>
      <c r="E9" s="383"/>
      <c r="F9" s="387"/>
      <c r="G9" s="393" t="s">
        <v>36</v>
      </c>
      <c r="H9" s="394"/>
      <c r="I9" s="394"/>
      <c r="J9" s="394" t="s">
        <v>37</v>
      </c>
      <c r="K9" s="394"/>
      <c r="L9" s="394"/>
      <c r="M9" s="394"/>
      <c r="N9" s="394" t="s">
        <v>38</v>
      </c>
      <c r="O9" s="394"/>
      <c r="P9" s="395"/>
      <c r="Q9" s="391"/>
    </row>
    <row r="10" spans="1:18" s="87" customFormat="1" ht="10.5" customHeight="1" x14ac:dyDescent="0.2">
      <c r="A10" s="382"/>
      <c r="B10" s="383"/>
      <c r="C10" s="383"/>
      <c r="D10" s="383"/>
      <c r="E10" s="383"/>
      <c r="F10" s="387"/>
      <c r="G10" s="393"/>
      <c r="H10" s="394"/>
      <c r="I10" s="394"/>
      <c r="J10" s="394"/>
      <c r="K10" s="394"/>
      <c r="L10" s="394"/>
      <c r="M10" s="394"/>
      <c r="N10" s="394"/>
      <c r="O10" s="394"/>
      <c r="P10" s="395"/>
      <c r="Q10" s="391"/>
    </row>
    <row r="11" spans="1:18" s="87" customFormat="1" ht="10.5" customHeight="1" x14ac:dyDescent="0.2">
      <c r="A11" s="384"/>
      <c r="B11" s="385"/>
      <c r="C11" s="385"/>
      <c r="D11" s="385"/>
      <c r="E11" s="385"/>
      <c r="F11" s="388"/>
      <c r="G11" s="393"/>
      <c r="H11" s="394"/>
      <c r="I11" s="394"/>
      <c r="J11" s="394"/>
      <c r="K11" s="394"/>
      <c r="L11" s="394"/>
      <c r="M11" s="394"/>
      <c r="N11" s="394"/>
      <c r="O11" s="394"/>
      <c r="P11" s="395"/>
      <c r="Q11" s="392"/>
    </row>
    <row r="12" spans="1:18" s="93" customFormat="1" ht="36" customHeight="1" x14ac:dyDescent="0.2">
      <c r="A12" s="108" t="s">
        <v>140</v>
      </c>
      <c r="B12" s="369" t="s">
        <v>39</v>
      </c>
      <c r="C12" s="369"/>
      <c r="D12" s="369"/>
      <c r="E12" s="369"/>
      <c r="F12" s="111">
        <v>3</v>
      </c>
      <c r="G12" s="110"/>
      <c r="H12" s="371" t="s">
        <v>40</v>
      </c>
      <c r="I12" s="372"/>
      <c r="J12" s="401"/>
      <c r="K12" s="402"/>
      <c r="L12" s="402"/>
      <c r="M12" s="402"/>
      <c r="N12" s="401"/>
      <c r="O12" s="402"/>
      <c r="P12" s="402"/>
      <c r="Q12" s="139" t="str">
        <f>IF(G12="○",F12*1,IF(J12="○",F12*2,IF(N12="○",F12*3,"")))</f>
        <v/>
      </c>
    </row>
    <row r="13" spans="1:18" s="93" customFormat="1" ht="36" customHeight="1" x14ac:dyDescent="0.2">
      <c r="A13" s="108" t="s">
        <v>141</v>
      </c>
      <c r="B13" s="369" t="s">
        <v>41</v>
      </c>
      <c r="C13" s="369"/>
      <c r="D13" s="369"/>
      <c r="E13" s="369"/>
      <c r="F13" s="111">
        <v>1</v>
      </c>
      <c r="G13" s="110"/>
      <c r="H13" s="371" t="s">
        <v>42</v>
      </c>
      <c r="I13" s="372"/>
      <c r="J13" s="94"/>
      <c r="K13" s="371" t="s">
        <v>43</v>
      </c>
      <c r="L13" s="373"/>
      <c r="M13" s="372"/>
      <c r="N13" s="94"/>
      <c r="O13" s="373" t="s">
        <v>44</v>
      </c>
      <c r="P13" s="373"/>
      <c r="Q13" s="139" t="str">
        <f>IF(G13="○",F13*1,IF(J13="○",F13*2,IF(N13="○",F13*3,"")))</f>
        <v/>
      </c>
    </row>
    <row r="14" spans="1:18" s="93" customFormat="1" ht="36" customHeight="1" x14ac:dyDescent="0.2">
      <c r="A14" s="108" t="s">
        <v>22</v>
      </c>
      <c r="B14" s="369" t="s">
        <v>258</v>
      </c>
      <c r="C14" s="369"/>
      <c r="D14" s="369"/>
      <c r="E14" s="369"/>
      <c r="F14" s="206">
        <v>1</v>
      </c>
      <c r="G14" s="396"/>
      <c r="H14" s="397"/>
      <c r="I14" s="398"/>
      <c r="J14" s="399" t="s">
        <v>235</v>
      </c>
      <c r="K14" s="397"/>
      <c r="L14" s="397"/>
      <c r="M14" s="397"/>
      <c r="N14" s="397"/>
      <c r="O14" s="397"/>
      <c r="P14" s="398"/>
      <c r="Q14" s="207">
        <f>F14*G14</f>
        <v>0</v>
      </c>
    </row>
    <row r="15" spans="1:18" s="93" customFormat="1" ht="36" customHeight="1" x14ac:dyDescent="0.2">
      <c r="A15" s="109" t="s">
        <v>23</v>
      </c>
      <c r="B15" s="369" t="s">
        <v>45</v>
      </c>
      <c r="C15" s="369"/>
      <c r="D15" s="369"/>
      <c r="E15" s="369"/>
      <c r="F15" s="137">
        <v>1</v>
      </c>
      <c r="G15" s="405"/>
      <c r="H15" s="405"/>
      <c r="I15" s="406"/>
      <c r="J15" s="407"/>
      <c r="K15" s="405"/>
      <c r="L15" s="405"/>
      <c r="M15" s="406"/>
      <c r="N15" s="138"/>
      <c r="O15" s="408" t="s">
        <v>46</v>
      </c>
      <c r="P15" s="409"/>
      <c r="Q15" s="140" t="str">
        <f>IF(G15="○",F15*1,IF(J15="○",F15*2,IF(N15="○",F15*3,"")))</f>
        <v/>
      </c>
    </row>
    <row r="16" spans="1:18" s="93" customFormat="1" ht="36" customHeight="1" thickBot="1" x14ac:dyDescent="0.25">
      <c r="A16" s="374" t="s">
        <v>78</v>
      </c>
      <c r="B16" s="375"/>
      <c r="C16" s="375"/>
      <c r="D16" s="375"/>
      <c r="E16" s="375"/>
      <c r="F16" s="403" t="s">
        <v>314</v>
      </c>
      <c r="G16" s="404"/>
      <c r="H16" s="404"/>
      <c r="I16" s="404"/>
      <c r="J16" s="404"/>
      <c r="K16" s="404"/>
      <c r="L16" s="404"/>
      <c r="M16" s="404"/>
      <c r="N16" s="404"/>
      <c r="O16" s="404"/>
      <c r="P16" s="404"/>
      <c r="Q16" s="141">
        <f>SUM(Q12:Q15)</f>
        <v>0</v>
      </c>
    </row>
    <row r="17" spans="1:17" s="93" customFormat="1" ht="12.5" x14ac:dyDescent="0.2">
      <c r="A17" s="96"/>
      <c r="B17" s="96"/>
      <c r="C17" s="96"/>
      <c r="D17" s="96"/>
      <c r="E17" s="96"/>
      <c r="F17" s="136"/>
      <c r="G17" s="136"/>
      <c r="H17" s="136"/>
      <c r="I17" s="136"/>
      <c r="J17" s="136"/>
      <c r="K17" s="136"/>
      <c r="L17" s="136"/>
      <c r="M17" s="136"/>
      <c r="N17" s="136"/>
      <c r="O17" s="136"/>
      <c r="P17" s="136"/>
      <c r="Q17" s="237"/>
    </row>
    <row r="18" spans="1:17" s="93" customFormat="1" ht="2.5" customHeight="1" x14ac:dyDescent="0.2">
      <c r="A18" s="96"/>
      <c r="B18" s="96"/>
      <c r="C18" s="96"/>
      <c r="D18" s="96"/>
      <c r="E18" s="96"/>
      <c r="F18" s="136"/>
      <c r="G18" s="136"/>
      <c r="H18" s="136"/>
      <c r="I18" s="136"/>
      <c r="J18" s="136"/>
      <c r="K18" s="136"/>
      <c r="L18" s="136"/>
      <c r="M18" s="136"/>
      <c r="N18" s="136"/>
      <c r="O18" s="136"/>
      <c r="P18" s="136"/>
      <c r="Q18" s="237"/>
    </row>
    <row r="19" spans="1:17" s="93" customFormat="1" ht="2.5" customHeight="1" x14ac:dyDescent="0.2">
      <c r="A19" s="95"/>
      <c r="B19" s="400"/>
      <c r="C19" s="400"/>
      <c r="D19" s="239"/>
      <c r="E19" s="239"/>
      <c r="F19" s="96"/>
      <c r="G19" s="96"/>
      <c r="H19" s="96"/>
      <c r="I19" s="96"/>
      <c r="J19" s="96"/>
      <c r="K19" s="96"/>
      <c r="L19" s="96"/>
      <c r="M19" s="96"/>
      <c r="N19" s="96"/>
      <c r="O19" s="96"/>
      <c r="P19" s="96"/>
      <c r="Q19" s="96"/>
    </row>
    <row r="20" spans="1:17" s="87" customFormat="1" ht="31.5" customHeight="1" x14ac:dyDescent="0.2">
      <c r="A20" s="377" t="s">
        <v>80</v>
      </c>
      <c r="B20" s="377"/>
      <c r="C20" s="377"/>
      <c r="D20" s="377"/>
      <c r="E20" s="377"/>
      <c r="F20" s="236" t="s">
        <v>47</v>
      </c>
      <c r="G20" s="236"/>
      <c r="H20" s="236"/>
      <c r="I20" s="236"/>
      <c r="J20" s="236"/>
      <c r="K20" s="236"/>
      <c r="N20" s="112"/>
      <c r="O20" s="112"/>
      <c r="P20" s="112"/>
      <c r="Q20" s="112"/>
    </row>
    <row r="21" spans="1:17" s="87" customFormat="1" ht="11.25" customHeight="1" thickBot="1" x14ac:dyDescent="0.25">
      <c r="A21" s="90"/>
      <c r="B21" s="378"/>
      <c r="C21" s="379"/>
      <c r="D21" s="379"/>
      <c r="E21" s="379"/>
      <c r="F21" s="379"/>
      <c r="G21" s="379"/>
      <c r="H21" s="379"/>
      <c r="I21" s="379"/>
      <c r="J21" s="90"/>
      <c r="K21" s="90"/>
      <c r="L21" s="90"/>
      <c r="M21" s="90"/>
      <c r="N21" s="90"/>
      <c r="O21" s="90"/>
      <c r="P21" s="90"/>
      <c r="Q21" s="89"/>
    </row>
    <row r="22" spans="1:17" s="87" customFormat="1" ht="26.25" customHeight="1" x14ac:dyDescent="0.2">
      <c r="A22" s="380" t="s">
        <v>34</v>
      </c>
      <c r="B22" s="381"/>
      <c r="C22" s="381"/>
      <c r="D22" s="381"/>
      <c r="E22" s="381"/>
      <c r="F22" s="386" t="s">
        <v>35</v>
      </c>
      <c r="G22" s="389" t="s">
        <v>77</v>
      </c>
      <c r="H22" s="389"/>
      <c r="I22" s="389"/>
      <c r="J22" s="389"/>
      <c r="K22" s="389"/>
      <c r="L22" s="389"/>
      <c r="M22" s="389"/>
      <c r="N22" s="389"/>
      <c r="O22" s="389"/>
      <c r="P22" s="389"/>
      <c r="Q22" s="390" t="s">
        <v>21</v>
      </c>
    </row>
    <row r="23" spans="1:17" s="87" customFormat="1" ht="10.5" customHeight="1" x14ac:dyDescent="0.2">
      <c r="A23" s="382"/>
      <c r="B23" s="383"/>
      <c r="C23" s="383"/>
      <c r="D23" s="383"/>
      <c r="E23" s="383"/>
      <c r="F23" s="387"/>
      <c r="G23" s="393" t="s">
        <v>36</v>
      </c>
      <c r="H23" s="394"/>
      <c r="I23" s="394"/>
      <c r="J23" s="394" t="s">
        <v>37</v>
      </c>
      <c r="K23" s="394"/>
      <c r="L23" s="394"/>
      <c r="M23" s="394"/>
      <c r="N23" s="394" t="s">
        <v>38</v>
      </c>
      <c r="O23" s="394"/>
      <c r="P23" s="395"/>
      <c r="Q23" s="391"/>
    </row>
    <row r="24" spans="1:17" s="87" customFormat="1" ht="10.5" customHeight="1" x14ac:dyDescent="0.2">
      <c r="A24" s="382"/>
      <c r="B24" s="383"/>
      <c r="C24" s="383"/>
      <c r="D24" s="383"/>
      <c r="E24" s="383"/>
      <c r="F24" s="387"/>
      <c r="G24" s="393"/>
      <c r="H24" s="394"/>
      <c r="I24" s="394"/>
      <c r="J24" s="394"/>
      <c r="K24" s="394"/>
      <c r="L24" s="394"/>
      <c r="M24" s="394"/>
      <c r="N24" s="394"/>
      <c r="O24" s="394"/>
      <c r="P24" s="395"/>
      <c r="Q24" s="391"/>
    </row>
    <row r="25" spans="1:17" s="87" customFormat="1" ht="10.5" customHeight="1" x14ac:dyDescent="0.2">
      <c r="A25" s="384"/>
      <c r="B25" s="385"/>
      <c r="C25" s="385"/>
      <c r="D25" s="385"/>
      <c r="E25" s="385"/>
      <c r="F25" s="388"/>
      <c r="G25" s="393"/>
      <c r="H25" s="394"/>
      <c r="I25" s="394"/>
      <c r="J25" s="394"/>
      <c r="K25" s="394"/>
      <c r="L25" s="394"/>
      <c r="M25" s="394"/>
      <c r="N25" s="394"/>
      <c r="O25" s="394"/>
      <c r="P25" s="395"/>
      <c r="Q25" s="392"/>
    </row>
    <row r="26" spans="1:17" s="93" customFormat="1" ht="36" customHeight="1" x14ac:dyDescent="0.2">
      <c r="A26" s="109" t="s">
        <v>142</v>
      </c>
      <c r="B26" s="369" t="s">
        <v>231</v>
      </c>
      <c r="C26" s="369"/>
      <c r="D26" s="369"/>
      <c r="E26" s="369"/>
      <c r="F26" s="111">
        <v>3</v>
      </c>
      <c r="G26" s="110"/>
      <c r="H26" s="371" t="s">
        <v>40</v>
      </c>
      <c r="I26" s="372"/>
      <c r="J26" s="401"/>
      <c r="K26" s="402"/>
      <c r="L26" s="402"/>
      <c r="M26" s="402"/>
      <c r="N26" s="401"/>
      <c r="O26" s="402"/>
      <c r="P26" s="402"/>
      <c r="Q26" s="139" t="str">
        <f>IF(G26="○",F26*1,IF(J26="○",F26*2,IF(N26="○",F26*3,"")))</f>
        <v/>
      </c>
    </row>
    <row r="27" spans="1:17" s="93" customFormat="1" ht="36" customHeight="1" x14ac:dyDescent="0.2">
      <c r="A27" s="108" t="s">
        <v>143</v>
      </c>
      <c r="B27" s="369" t="s">
        <v>48</v>
      </c>
      <c r="C27" s="369"/>
      <c r="D27" s="369"/>
      <c r="E27" s="369"/>
      <c r="F27" s="111">
        <v>1</v>
      </c>
      <c r="G27" s="110"/>
      <c r="H27" s="371" t="s">
        <v>49</v>
      </c>
      <c r="I27" s="372"/>
      <c r="J27" s="92"/>
      <c r="K27" s="371" t="s">
        <v>50</v>
      </c>
      <c r="L27" s="373"/>
      <c r="M27" s="372"/>
      <c r="N27" s="92"/>
      <c r="O27" s="371" t="s">
        <v>51</v>
      </c>
      <c r="P27" s="373"/>
      <c r="Q27" s="139" t="str">
        <f>IF(G27="○",F27*1,IF(J27="○",F27*2,IF(N27="○",F27*3,"")))</f>
        <v/>
      </c>
    </row>
    <row r="28" spans="1:17" s="93" customFormat="1" ht="36" customHeight="1" x14ac:dyDescent="0.2">
      <c r="A28" s="108" t="s">
        <v>232</v>
      </c>
      <c r="B28" s="369" t="s">
        <v>52</v>
      </c>
      <c r="C28" s="369"/>
      <c r="D28" s="369"/>
      <c r="E28" s="369"/>
      <c r="F28" s="111">
        <v>1</v>
      </c>
      <c r="G28" s="110"/>
      <c r="H28" s="371" t="s">
        <v>46</v>
      </c>
      <c r="I28" s="372"/>
      <c r="J28" s="401"/>
      <c r="K28" s="402"/>
      <c r="L28" s="402"/>
      <c r="M28" s="402"/>
      <c r="N28" s="401"/>
      <c r="O28" s="402"/>
      <c r="P28" s="402"/>
      <c r="Q28" s="139" t="str">
        <f>IF(G28="○",F28*1,IF(J28="○",F28*2,IF(N28="○",F28*3,"")))</f>
        <v/>
      </c>
    </row>
    <row r="29" spans="1:17" s="93" customFormat="1" ht="36" customHeight="1" x14ac:dyDescent="0.2">
      <c r="A29" s="108" t="s">
        <v>233</v>
      </c>
      <c r="B29" s="369" t="s">
        <v>234</v>
      </c>
      <c r="C29" s="369"/>
      <c r="D29" s="369"/>
      <c r="E29" s="369"/>
      <c r="F29" s="206">
        <v>1</v>
      </c>
      <c r="G29" s="396"/>
      <c r="H29" s="397"/>
      <c r="I29" s="398"/>
      <c r="J29" s="399" t="s">
        <v>235</v>
      </c>
      <c r="K29" s="397"/>
      <c r="L29" s="397"/>
      <c r="M29" s="397"/>
      <c r="N29" s="397"/>
      <c r="O29" s="397"/>
      <c r="P29" s="398"/>
      <c r="Q29" s="207">
        <f>F29*G29</f>
        <v>0</v>
      </c>
    </row>
    <row r="30" spans="1:17" s="93" customFormat="1" ht="36" customHeight="1" thickBot="1" x14ac:dyDescent="0.25">
      <c r="A30" s="374" t="s">
        <v>78</v>
      </c>
      <c r="B30" s="375"/>
      <c r="C30" s="375"/>
      <c r="D30" s="375"/>
      <c r="E30" s="375"/>
      <c r="F30" s="376" t="s">
        <v>81</v>
      </c>
      <c r="G30" s="375"/>
      <c r="H30" s="375"/>
      <c r="I30" s="375"/>
      <c r="J30" s="375"/>
      <c r="K30" s="375"/>
      <c r="L30" s="375"/>
      <c r="M30" s="375"/>
      <c r="N30" s="375"/>
      <c r="O30" s="375"/>
      <c r="P30" s="375"/>
      <c r="Q30" s="141">
        <f>SUM(Q26:Q29)</f>
        <v>0</v>
      </c>
    </row>
    <row r="31" spans="1:17" s="93" customFormat="1" ht="18.75" customHeight="1" x14ac:dyDescent="0.2">
      <c r="A31" s="95"/>
      <c r="B31" s="400"/>
      <c r="C31" s="400"/>
      <c r="D31" s="239"/>
      <c r="E31" s="239"/>
      <c r="F31" s="96"/>
      <c r="G31" s="96"/>
      <c r="H31" s="96"/>
      <c r="I31" s="96"/>
      <c r="J31" s="96"/>
      <c r="K31" s="96"/>
      <c r="L31" s="96"/>
      <c r="M31" s="96"/>
      <c r="N31" s="96"/>
      <c r="O31" s="96"/>
      <c r="P31" s="96"/>
      <c r="Q31" s="96"/>
    </row>
    <row r="32" spans="1:17" s="87" customFormat="1" ht="31.5" customHeight="1" x14ac:dyDescent="0.2">
      <c r="A32" s="377" t="s">
        <v>259</v>
      </c>
      <c r="B32" s="377"/>
      <c r="C32" s="377"/>
      <c r="D32" s="377"/>
      <c r="E32" s="377"/>
      <c r="F32" s="236" t="s">
        <v>47</v>
      </c>
      <c r="G32" s="236"/>
      <c r="H32" s="236"/>
      <c r="I32" s="236"/>
      <c r="J32" s="236"/>
      <c r="K32" s="236"/>
      <c r="N32" s="112"/>
      <c r="O32" s="112"/>
      <c r="P32" s="112"/>
      <c r="Q32" s="112"/>
    </row>
    <row r="33" spans="1:17" s="87" customFormat="1" ht="11.25" customHeight="1" thickBot="1" x14ac:dyDescent="0.25">
      <c r="A33" s="90"/>
      <c r="B33" s="378"/>
      <c r="C33" s="379"/>
      <c r="D33" s="379"/>
      <c r="E33" s="379"/>
      <c r="F33" s="379"/>
      <c r="G33" s="379"/>
      <c r="H33" s="379"/>
      <c r="I33" s="379"/>
      <c r="J33" s="90"/>
      <c r="K33" s="90"/>
      <c r="L33" s="90"/>
      <c r="M33" s="90"/>
      <c r="N33" s="90"/>
      <c r="O33" s="90"/>
      <c r="P33" s="90"/>
      <c r="Q33" s="89"/>
    </row>
    <row r="34" spans="1:17" s="87" customFormat="1" ht="26.25" customHeight="1" x14ac:dyDescent="0.2">
      <c r="A34" s="380" t="s">
        <v>34</v>
      </c>
      <c r="B34" s="381"/>
      <c r="C34" s="381"/>
      <c r="D34" s="381"/>
      <c r="E34" s="381"/>
      <c r="F34" s="386" t="s">
        <v>35</v>
      </c>
      <c r="G34" s="389" t="s">
        <v>77</v>
      </c>
      <c r="H34" s="389"/>
      <c r="I34" s="389"/>
      <c r="J34" s="389"/>
      <c r="K34" s="389"/>
      <c r="L34" s="389"/>
      <c r="M34" s="389"/>
      <c r="N34" s="389"/>
      <c r="O34" s="389"/>
      <c r="P34" s="389"/>
      <c r="Q34" s="390" t="s">
        <v>21</v>
      </c>
    </row>
    <row r="35" spans="1:17" s="87" customFormat="1" ht="10.5" customHeight="1" x14ac:dyDescent="0.2">
      <c r="A35" s="382"/>
      <c r="B35" s="383"/>
      <c r="C35" s="383"/>
      <c r="D35" s="383"/>
      <c r="E35" s="383"/>
      <c r="F35" s="387"/>
      <c r="G35" s="393" t="s">
        <v>36</v>
      </c>
      <c r="H35" s="394"/>
      <c r="I35" s="394"/>
      <c r="J35" s="394" t="s">
        <v>37</v>
      </c>
      <c r="K35" s="394"/>
      <c r="L35" s="394"/>
      <c r="M35" s="394"/>
      <c r="N35" s="394" t="s">
        <v>38</v>
      </c>
      <c r="O35" s="394"/>
      <c r="P35" s="395"/>
      <c r="Q35" s="391"/>
    </row>
    <row r="36" spans="1:17" s="87" customFormat="1" ht="10.5" customHeight="1" x14ac:dyDescent="0.2">
      <c r="A36" s="382"/>
      <c r="B36" s="383"/>
      <c r="C36" s="383"/>
      <c r="D36" s="383"/>
      <c r="E36" s="383"/>
      <c r="F36" s="387"/>
      <c r="G36" s="393"/>
      <c r="H36" s="394"/>
      <c r="I36" s="394"/>
      <c r="J36" s="394"/>
      <c r="K36" s="394"/>
      <c r="L36" s="394"/>
      <c r="M36" s="394"/>
      <c r="N36" s="394"/>
      <c r="O36" s="394"/>
      <c r="P36" s="395"/>
      <c r="Q36" s="391"/>
    </row>
    <row r="37" spans="1:17" s="87" customFormat="1" ht="10.5" customHeight="1" x14ac:dyDescent="0.2">
      <c r="A37" s="384"/>
      <c r="B37" s="385"/>
      <c r="C37" s="385"/>
      <c r="D37" s="385"/>
      <c r="E37" s="385"/>
      <c r="F37" s="388"/>
      <c r="G37" s="393"/>
      <c r="H37" s="394"/>
      <c r="I37" s="394"/>
      <c r="J37" s="394"/>
      <c r="K37" s="394"/>
      <c r="L37" s="394"/>
      <c r="M37" s="394"/>
      <c r="N37" s="394"/>
      <c r="O37" s="394"/>
      <c r="P37" s="395"/>
      <c r="Q37" s="392"/>
    </row>
    <row r="38" spans="1:17" s="93" customFormat="1" ht="36" customHeight="1" x14ac:dyDescent="0.2">
      <c r="A38" s="108" t="s">
        <v>260</v>
      </c>
      <c r="B38" s="368" t="s">
        <v>261</v>
      </c>
      <c r="C38" s="369"/>
      <c r="D38" s="369"/>
      <c r="E38" s="370"/>
      <c r="F38" s="111">
        <v>3</v>
      </c>
      <c r="G38" s="110"/>
      <c r="H38" s="371" t="s">
        <v>262</v>
      </c>
      <c r="I38" s="372"/>
      <c r="J38" s="92"/>
      <c r="K38" s="371" t="s">
        <v>263</v>
      </c>
      <c r="L38" s="373"/>
      <c r="M38" s="372"/>
      <c r="N38" s="92"/>
      <c r="O38" s="371" t="s">
        <v>264</v>
      </c>
      <c r="P38" s="372"/>
      <c r="Q38" s="139" t="str">
        <f>IF(G38="○",F38*1,IF(J38="○",F38*2,IF(N38="○",F38*3,"")))</f>
        <v/>
      </c>
    </row>
    <row r="39" spans="1:17" s="93" customFormat="1" ht="36" customHeight="1" thickBot="1" x14ac:dyDescent="0.25">
      <c r="A39" s="374" t="s">
        <v>78</v>
      </c>
      <c r="B39" s="375"/>
      <c r="C39" s="375"/>
      <c r="D39" s="375"/>
      <c r="E39" s="375"/>
      <c r="F39" s="376" t="s">
        <v>265</v>
      </c>
      <c r="G39" s="375"/>
      <c r="H39" s="375"/>
      <c r="I39" s="375"/>
      <c r="J39" s="375"/>
      <c r="K39" s="375"/>
      <c r="L39" s="375"/>
      <c r="M39" s="375"/>
      <c r="N39" s="375"/>
      <c r="O39" s="375"/>
      <c r="P39" s="375"/>
      <c r="Q39" s="141">
        <f>SUM(Q38:Q38)</f>
        <v>0</v>
      </c>
    </row>
    <row r="40" spans="1:17" s="77" customFormat="1" ht="23.25" customHeight="1" x14ac:dyDescent="0.2">
      <c r="B40" s="80"/>
      <c r="C40" s="81"/>
      <c r="D40" s="81"/>
      <c r="M40" s="322" t="s">
        <v>236</v>
      </c>
      <c r="N40" s="322"/>
      <c r="O40" s="322" t="str">
        <f>IF([1]算定内訳書!$L$2="","",[1]算定内訳書!$L$2)</f>
        <v/>
      </c>
      <c r="P40" s="322"/>
      <c r="Q40" s="322"/>
    </row>
    <row r="41" spans="1:17" s="93" customFormat="1" ht="18.75" customHeight="1" x14ac:dyDescent="0.2">
      <c r="A41" s="95"/>
      <c r="B41" s="239"/>
      <c r="C41" s="239"/>
      <c r="D41" s="239"/>
      <c r="E41" s="239"/>
      <c r="F41" s="96"/>
      <c r="G41" s="96"/>
      <c r="H41" s="96"/>
      <c r="I41" s="96"/>
      <c r="J41" s="96"/>
      <c r="K41" s="96"/>
      <c r="L41" s="96"/>
      <c r="M41" s="96"/>
      <c r="N41" s="96"/>
      <c r="O41" s="96"/>
      <c r="P41" s="96"/>
      <c r="Q41" s="96"/>
    </row>
    <row r="42" spans="1:17" s="93" customFormat="1" ht="15" customHeight="1" x14ac:dyDescent="0.2">
      <c r="A42" s="97" t="s">
        <v>53</v>
      </c>
      <c r="B42" s="366"/>
      <c r="C42" s="367"/>
      <c r="D42" s="98" t="s">
        <v>54</v>
      </c>
      <c r="E42" s="99"/>
      <c r="F42" s="99"/>
      <c r="G42" s="99"/>
      <c r="H42" s="99"/>
      <c r="I42" s="99"/>
      <c r="J42" s="99"/>
      <c r="K42" s="99"/>
      <c r="L42" s="99"/>
      <c r="M42" s="99"/>
      <c r="N42" s="99"/>
      <c r="O42" s="99"/>
      <c r="P42" s="99"/>
      <c r="Q42" s="99"/>
    </row>
    <row r="43" spans="1:17" s="100" customFormat="1" ht="32.25" hidden="1" customHeight="1" x14ac:dyDescent="0.2">
      <c r="A43" s="83"/>
    </row>
    <row r="44" spans="1:17" hidden="1" x14ac:dyDescent="0.2">
      <c r="A44" s="83"/>
      <c r="B44" s="101" t="s">
        <v>55</v>
      </c>
      <c r="C44" s="100"/>
      <c r="D44" s="100"/>
      <c r="E44" s="100"/>
      <c r="F44" s="100"/>
      <c r="G44" s="100"/>
      <c r="H44" s="100"/>
      <c r="I44" s="100"/>
      <c r="J44" s="100" t="s">
        <v>56</v>
      </c>
      <c r="K44" s="100"/>
      <c r="L44" s="100"/>
      <c r="M44" s="100"/>
      <c r="N44" s="100"/>
      <c r="O44" s="100"/>
      <c r="P44" s="100"/>
      <c r="Q44" s="100"/>
    </row>
    <row r="45" spans="1:17" ht="18" hidden="1" customHeight="1" x14ac:dyDescent="0.2">
      <c r="A45" s="83"/>
      <c r="C45" s="100" t="s">
        <v>57</v>
      </c>
      <c r="D45" s="100"/>
      <c r="E45" s="100"/>
      <c r="F45" s="100"/>
      <c r="G45" s="100"/>
      <c r="H45" s="100"/>
      <c r="I45" s="100"/>
      <c r="J45" s="100"/>
      <c r="K45" s="100"/>
      <c r="L45" s="100" t="s">
        <v>58</v>
      </c>
      <c r="M45" s="101"/>
      <c r="N45" s="100"/>
      <c r="O45" s="100"/>
      <c r="P45" s="100"/>
      <c r="Q45" s="100"/>
    </row>
    <row r="46" spans="1:17" ht="18" hidden="1" customHeight="1" x14ac:dyDescent="0.2">
      <c r="C46" s="103" t="s">
        <v>59</v>
      </c>
      <c r="D46" s="103"/>
      <c r="E46" s="103"/>
      <c r="L46" s="82" t="s">
        <v>60</v>
      </c>
      <c r="M46" s="104"/>
    </row>
    <row r="47" spans="1:17" ht="18" hidden="1" customHeight="1" x14ac:dyDescent="0.2">
      <c r="A47" s="83"/>
      <c r="C47" s="105"/>
      <c r="D47" s="106" t="s">
        <v>61</v>
      </c>
      <c r="E47" s="107"/>
      <c r="I47" s="82" t="s">
        <v>62</v>
      </c>
      <c r="L47" s="82" t="s">
        <v>63</v>
      </c>
      <c r="Q47" s="82" t="s">
        <v>62</v>
      </c>
    </row>
    <row r="48" spans="1:17" hidden="1" x14ac:dyDescent="0.2"/>
  </sheetData>
  <mergeCells count="72">
    <mergeCell ref="A3:R3"/>
    <mergeCell ref="A6:E6"/>
    <mergeCell ref="A8:E11"/>
    <mergeCell ref="F8:F11"/>
    <mergeCell ref="G8:P8"/>
    <mergeCell ref="Q8:Q11"/>
    <mergeCell ref="G9:I11"/>
    <mergeCell ref="J9:M11"/>
    <mergeCell ref="N9:P11"/>
    <mergeCell ref="B15:E15"/>
    <mergeCell ref="G15:I15"/>
    <mergeCell ref="J15:M15"/>
    <mergeCell ref="O15:P15"/>
    <mergeCell ref="B12:E12"/>
    <mergeCell ref="H12:I12"/>
    <mergeCell ref="J12:M12"/>
    <mergeCell ref="N12:P12"/>
    <mergeCell ref="B13:E13"/>
    <mergeCell ref="H13:I13"/>
    <mergeCell ref="K13:M13"/>
    <mergeCell ref="O13:P13"/>
    <mergeCell ref="B14:E14"/>
    <mergeCell ref="G14:I14"/>
    <mergeCell ref="J14:P14"/>
    <mergeCell ref="A16:E16"/>
    <mergeCell ref="F16:P16"/>
    <mergeCell ref="B19:C19"/>
    <mergeCell ref="A20:E20"/>
    <mergeCell ref="B21:I21"/>
    <mergeCell ref="Q22:Q25"/>
    <mergeCell ref="G23:I25"/>
    <mergeCell ref="J23:M25"/>
    <mergeCell ref="N23:P25"/>
    <mergeCell ref="B26:E26"/>
    <mergeCell ref="H26:I26"/>
    <mergeCell ref="J26:M26"/>
    <mergeCell ref="N26:P26"/>
    <mergeCell ref="A22:E25"/>
    <mergeCell ref="F22:F25"/>
    <mergeCell ref="G22:P22"/>
    <mergeCell ref="B27:E27"/>
    <mergeCell ref="H27:I27"/>
    <mergeCell ref="K27:M27"/>
    <mergeCell ref="O27:P27"/>
    <mergeCell ref="B28:E28"/>
    <mergeCell ref="H28:I28"/>
    <mergeCell ref="J28:M28"/>
    <mergeCell ref="N28:P28"/>
    <mergeCell ref="Q34:Q37"/>
    <mergeCell ref="G35:I37"/>
    <mergeCell ref="J35:M37"/>
    <mergeCell ref="N35:P37"/>
    <mergeCell ref="B29:E29"/>
    <mergeCell ref="G29:I29"/>
    <mergeCell ref="J29:P29"/>
    <mergeCell ref="A30:E30"/>
    <mergeCell ref="F30:P30"/>
    <mergeCell ref="B31:C31"/>
    <mergeCell ref="A32:E32"/>
    <mergeCell ref="B33:I33"/>
    <mergeCell ref="A34:E37"/>
    <mergeCell ref="F34:F37"/>
    <mergeCell ref="G34:P34"/>
    <mergeCell ref="M40:N40"/>
    <mergeCell ref="O40:Q40"/>
    <mergeCell ref="B42:C42"/>
    <mergeCell ref="B38:E38"/>
    <mergeCell ref="H38:I38"/>
    <mergeCell ref="K38:M38"/>
    <mergeCell ref="O38:P38"/>
    <mergeCell ref="A39:E39"/>
    <mergeCell ref="F39:P39"/>
  </mergeCells>
  <phoneticPr fontId="7"/>
  <printOptions horizontalCentered="1" verticalCentered="1"/>
  <pageMargins left="0.7" right="0.7" top="0.75" bottom="0.75" header="0.3" footer="0.3"/>
  <pageSetup paperSize="9" scale="91" fitToWidth="0" orientation="portrait" r:id="rId1"/>
  <headerFooter alignWithMargins="0">
    <oddFooter>&amp;R&amp;"ＭＳ Ｐ明朝,標準"2024.7改訂版</oddFooter>
  </headerFooter>
  <ignoredErrors>
    <ignoredError sqref="Q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134A-BA9B-4AE3-AE15-8EEEA4D89873}">
  <sheetPr>
    <pageSetUpPr fitToPage="1"/>
  </sheetPr>
  <dimension ref="A1:AD56"/>
  <sheetViews>
    <sheetView showGridLines="0" view="pageBreakPreview" topLeftCell="A36" zoomScaleNormal="100" zoomScaleSheetLayoutView="100" workbookViewId="0">
      <selection activeCell="F40" sqref="F40"/>
    </sheetView>
  </sheetViews>
  <sheetFormatPr defaultColWidth="9" defaultRowHeight="13" x14ac:dyDescent="0.2"/>
  <cols>
    <col min="1" max="1" width="4.26953125" style="12" customWidth="1"/>
    <col min="2" max="2" width="4.6328125" style="12" customWidth="1"/>
    <col min="3" max="5" width="4.26953125" style="12" customWidth="1"/>
    <col min="6" max="6" width="4.36328125" style="12" customWidth="1"/>
    <col min="7" max="7" width="6.453125" style="21" customWidth="1"/>
    <col min="8" max="8" width="5.6328125" style="14" customWidth="1"/>
    <col min="9" max="9" width="6.08984375" style="14" customWidth="1"/>
    <col min="10" max="10" width="6.08984375" style="12" customWidth="1"/>
    <col min="11" max="11" width="6.453125" style="12" customWidth="1"/>
    <col min="12" max="13" width="5.453125" style="22" customWidth="1"/>
    <col min="14" max="14" width="4.7265625" style="22" customWidth="1"/>
    <col min="15" max="17" width="4.26953125" style="22" customWidth="1"/>
    <col min="18" max="20" width="4.26953125" style="12" customWidth="1"/>
    <col min="21" max="23" width="4.26953125" style="23" customWidth="1"/>
    <col min="24" max="24" width="3.26953125" style="12" customWidth="1"/>
    <col min="25" max="25" width="11" style="12" customWidth="1"/>
    <col min="26" max="26" width="10.7265625" style="12" customWidth="1"/>
    <col min="27" max="27" width="6.36328125" style="12" customWidth="1"/>
    <col min="28" max="16384" width="9" style="12"/>
  </cols>
  <sheetData>
    <row r="1" spans="2:27" s="2" customFormat="1" ht="30.75" customHeight="1" x14ac:dyDescent="0.2">
      <c r="B1" s="4" t="s">
        <v>0</v>
      </c>
      <c r="C1" s="4"/>
      <c r="D1" s="322" t="str">
        <f>IF([1]算定内訳書!D2="","",[1]算定内訳書!$D$2)</f>
        <v/>
      </c>
      <c r="E1" s="322"/>
      <c r="F1" s="322"/>
      <c r="G1" s="322"/>
      <c r="H1" s="5"/>
      <c r="I1" s="5"/>
      <c r="J1" s="232" t="s">
        <v>236</v>
      </c>
      <c r="K1" s="232"/>
      <c r="L1" s="322" t="str">
        <f>IF([1]算定内訳書!L2="","",[1]算定内訳書!$L$2)</f>
        <v/>
      </c>
      <c r="M1" s="322"/>
      <c r="N1" s="322"/>
      <c r="O1" s="322"/>
      <c r="P1" s="6"/>
      <c r="Q1" s="320" t="s">
        <v>1</v>
      </c>
      <c r="R1" s="320"/>
      <c r="S1" s="320"/>
      <c r="T1" s="322" t="str">
        <f>IF([1]算定内訳書!$T$2="","",[1]算定内訳書!$T$2)</f>
        <v/>
      </c>
      <c r="U1" s="322"/>
      <c r="V1" s="322"/>
      <c r="W1" s="322"/>
      <c r="X1" s="322"/>
    </row>
    <row r="2" spans="2:27" s="2" customFormat="1" ht="12.5" x14ac:dyDescent="0.2">
      <c r="B2" s="6"/>
      <c r="C2" s="6"/>
      <c r="D2" s="6"/>
      <c r="E2" s="6"/>
      <c r="F2" s="5"/>
      <c r="G2" s="5"/>
      <c r="H2" s="5"/>
      <c r="I2" s="5"/>
      <c r="J2" s="7"/>
      <c r="K2" s="7"/>
      <c r="L2" s="7"/>
      <c r="M2" s="7"/>
      <c r="N2" s="7"/>
      <c r="O2" s="7"/>
      <c r="P2" s="6"/>
      <c r="Q2" s="7"/>
      <c r="R2" s="7"/>
      <c r="S2" s="7"/>
      <c r="T2" s="7"/>
      <c r="U2" s="7"/>
      <c r="V2" s="6"/>
      <c r="W2" s="123"/>
    </row>
    <row r="3" spans="2:27" s="2" customFormat="1" ht="12.5" x14ac:dyDescent="0.2">
      <c r="B3" s="6" t="s">
        <v>108</v>
      </c>
      <c r="C3" s="6"/>
      <c r="D3" s="6"/>
      <c r="E3" s="6"/>
      <c r="F3" s="5"/>
      <c r="G3" s="5"/>
      <c r="H3" s="5"/>
      <c r="I3" s="5"/>
      <c r="J3" s="7"/>
      <c r="K3" s="7"/>
      <c r="L3" s="7"/>
      <c r="M3" s="7"/>
      <c r="N3" s="7"/>
      <c r="O3" s="7"/>
      <c r="P3" s="6"/>
      <c r="Q3" s="7"/>
      <c r="R3" s="7"/>
      <c r="S3" s="7"/>
      <c r="T3" s="7"/>
      <c r="U3" s="7"/>
      <c r="V3" s="6"/>
      <c r="W3" s="123"/>
    </row>
    <row r="4" spans="2:27" s="2" customFormat="1" ht="17" customHeight="1" x14ac:dyDescent="0.2">
      <c r="B4" s="6"/>
      <c r="C4" s="6"/>
      <c r="D4" s="6"/>
      <c r="E4" s="6"/>
      <c r="F4" s="5"/>
      <c r="G4" s="5"/>
      <c r="H4" s="5"/>
      <c r="I4" s="5"/>
      <c r="J4" s="7"/>
      <c r="K4" s="7"/>
      <c r="L4" s="7"/>
      <c r="M4" s="7"/>
      <c r="N4" s="7"/>
      <c r="O4" s="7"/>
      <c r="P4" s="6"/>
      <c r="Q4" s="7"/>
      <c r="R4" s="7"/>
      <c r="S4" s="7"/>
      <c r="T4" s="7"/>
      <c r="U4" s="7"/>
      <c r="V4" s="6"/>
      <c r="W4" s="123"/>
    </row>
    <row r="5" spans="2:27" s="16" customFormat="1" ht="18" customHeight="1" x14ac:dyDescent="0.2">
      <c r="B5" s="15" t="s">
        <v>112</v>
      </c>
      <c r="C5" s="15"/>
      <c r="D5" s="15"/>
      <c r="E5" s="15"/>
      <c r="F5" s="16" t="s">
        <v>237</v>
      </c>
      <c r="G5" s="15"/>
      <c r="H5" s="15"/>
      <c r="I5" s="15"/>
      <c r="J5" s="15"/>
      <c r="K5" s="15"/>
      <c r="L5" s="15"/>
      <c r="M5" s="15"/>
      <c r="N5" s="15"/>
      <c r="O5" s="15"/>
      <c r="P5" s="15"/>
      <c r="Q5" s="15"/>
      <c r="R5" s="15"/>
      <c r="S5" s="15"/>
      <c r="T5" s="15"/>
      <c r="U5" s="26"/>
      <c r="V5" s="26"/>
      <c r="W5" s="26"/>
    </row>
    <row r="6" spans="2:27" s="16" customFormat="1" ht="18" customHeight="1" x14ac:dyDescent="0.2">
      <c r="B6" s="275" t="s">
        <v>74</v>
      </c>
      <c r="C6" s="275"/>
      <c r="D6" s="275"/>
      <c r="E6" s="275"/>
      <c r="F6" s="275" t="s">
        <v>76</v>
      </c>
      <c r="G6" s="275"/>
      <c r="H6" s="275"/>
      <c r="I6" s="275"/>
      <c r="J6" s="275"/>
      <c r="K6" s="275"/>
      <c r="L6" s="275"/>
      <c r="M6" s="275"/>
      <c r="N6" s="275"/>
      <c r="O6" s="275"/>
      <c r="P6" s="275"/>
      <c r="Q6" s="275"/>
      <c r="R6" s="275"/>
      <c r="S6" s="275"/>
      <c r="T6" s="275"/>
      <c r="U6" s="296" t="s">
        <v>75</v>
      </c>
      <c r="V6" s="297"/>
      <c r="W6" s="297"/>
      <c r="X6" s="298"/>
    </row>
    <row r="7" spans="2:27" s="205" customFormat="1" ht="16.5" customHeight="1" x14ac:dyDescent="0.2">
      <c r="B7" s="423" t="s">
        <v>69</v>
      </c>
      <c r="C7" s="425" t="s">
        <v>83</v>
      </c>
      <c r="D7" s="425"/>
      <c r="E7" s="426"/>
      <c r="F7" s="113"/>
      <c r="G7" s="122">
        <v>7000</v>
      </c>
      <c r="H7" s="121" t="s">
        <v>12</v>
      </c>
      <c r="I7" s="429" t="s">
        <v>93</v>
      </c>
      <c r="J7" s="429"/>
      <c r="L7" s="122"/>
      <c r="M7" s="119"/>
      <c r="N7" s="119"/>
      <c r="O7" s="119"/>
      <c r="P7" s="119"/>
      <c r="Q7" s="119"/>
      <c r="R7" s="119"/>
      <c r="S7" s="119"/>
      <c r="T7" s="120"/>
      <c r="U7" s="270">
        <f>G8*I8</f>
        <v>0</v>
      </c>
      <c r="V7" s="418"/>
      <c r="W7" s="418"/>
      <c r="X7" s="254" t="s">
        <v>132</v>
      </c>
    </row>
    <row r="8" spans="2:27" s="205" customFormat="1" ht="16.5" customHeight="1" x14ac:dyDescent="0.2">
      <c r="B8" s="424"/>
      <c r="C8" s="427"/>
      <c r="D8" s="427"/>
      <c r="E8" s="428"/>
      <c r="F8" s="114"/>
      <c r="G8" s="122">
        <v>7000</v>
      </c>
      <c r="H8" s="121" t="s">
        <v>12</v>
      </c>
      <c r="I8" s="430"/>
      <c r="J8" s="430"/>
      <c r="L8" s="122"/>
      <c r="M8" s="116"/>
      <c r="N8" s="115"/>
      <c r="O8" s="116"/>
      <c r="P8" s="117"/>
      <c r="Q8" s="117"/>
      <c r="R8" s="116"/>
      <c r="S8" s="116"/>
      <c r="T8" s="118"/>
      <c r="U8" s="419"/>
      <c r="V8" s="420"/>
      <c r="W8" s="420"/>
      <c r="X8" s="255"/>
    </row>
    <row r="9" spans="2:27" s="2" customFormat="1" ht="34.5" customHeight="1" x14ac:dyDescent="0.2">
      <c r="B9" s="76" t="s">
        <v>84</v>
      </c>
      <c r="C9" s="259" t="s">
        <v>87</v>
      </c>
      <c r="D9" s="259"/>
      <c r="E9" s="260"/>
      <c r="F9" s="29"/>
      <c r="G9" s="234" t="s">
        <v>109</v>
      </c>
      <c r="H9" s="45"/>
      <c r="I9" s="45"/>
      <c r="J9" s="46"/>
      <c r="K9" s="46"/>
      <c r="L9" s="47"/>
      <c r="M9" s="47"/>
      <c r="N9" s="47"/>
      <c r="O9" s="47"/>
      <c r="P9" s="47"/>
      <c r="Q9" s="47"/>
      <c r="R9" s="46"/>
      <c r="S9" s="46"/>
      <c r="T9" s="46"/>
      <c r="U9" s="261">
        <f>ROUNDDOWN(U7*0.2,0)</f>
        <v>0</v>
      </c>
      <c r="V9" s="262"/>
      <c r="W9" s="262"/>
      <c r="X9" s="145" t="s">
        <v>132</v>
      </c>
      <c r="Y9" s="18"/>
      <c r="Z9" s="18"/>
      <c r="AA9" s="18"/>
    </row>
    <row r="10" spans="2:27" s="2" customFormat="1" ht="34.5" customHeight="1" x14ac:dyDescent="0.2">
      <c r="B10" s="76" t="s">
        <v>86</v>
      </c>
      <c r="C10" s="259" t="s">
        <v>19</v>
      </c>
      <c r="D10" s="259"/>
      <c r="E10" s="260"/>
      <c r="F10" s="29"/>
      <c r="G10" s="234" t="s">
        <v>110</v>
      </c>
      <c r="H10" s="45"/>
      <c r="I10" s="45"/>
      <c r="J10" s="46"/>
      <c r="K10" s="46"/>
      <c r="L10" s="47"/>
      <c r="M10" s="47"/>
      <c r="N10" s="47"/>
      <c r="O10" s="47"/>
      <c r="P10" s="47"/>
      <c r="Q10" s="47"/>
      <c r="R10" s="46"/>
      <c r="S10" s="46"/>
      <c r="T10" s="46"/>
      <c r="U10" s="261">
        <f>ROUNDDOWN(SUM(U7:W9)*0.3,0)</f>
        <v>0</v>
      </c>
      <c r="V10" s="262"/>
      <c r="W10" s="262"/>
      <c r="X10" s="145" t="s">
        <v>132</v>
      </c>
      <c r="Y10" s="18"/>
      <c r="Z10" s="18"/>
      <c r="AA10" s="18"/>
    </row>
    <row r="11" spans="2:27" s="2" customFormat="1" ht="27.75" customHeight="1" thickBot="1" x14ac:dyDescent="0.25">
      <c r="B11" s="225"/>
      <c r="C11" s="225"/>
      <c r="D11" s="225"/>
      <c r="F11" s="225"/>
      <c r="G11" s="225"/>
      <c r="H11" s="225"/>
      <c r="I11" s="225"/>
      <c r="J11" s="225"/>
      <c r="K11" s="225"/>
      <c r="L11" s="225"/>
      <c r="O11" s="208" t="s">
        <v>266</v>
      </c>
      <c r="P11" s="209"/>
      <c r="Q11" s="208"/>
      <c r="R11" s="208"/>
      <c r="S11" s="208"/>
      <c r="T11" s="208"/>
      <c r="U11" s="422">
        <f>SUM(U7:W10)</f>
        <v>0</v>
      </c>
      <c r="V11" s="422"/>
      <c r="W11" s="422"/>
      <c r="X11" s="209" t="s">
        <v>132</v>
      </c>
    </row>
    <row r="12" spans="2:27" s="2" customFormat="1" ht="15" customHeight="1" thickTop="1" x14ac:dyDescent="0.2">
      <c r="B12" s="205"/>
      <c r="C12" s="205"/>
      <c r="D12" s="205"/>
      <c r="E12" s="205"/>
      <c r="G12" s="205"/>
      <c r="H12" s="205"/>
      <c r="I12" s="205"/>
      <c r="J12" s="205"/>
      <c r="K12" s="205"/>
      <c r="L12" s="205"/>
      <c r="M12" s="205"/>
      <c r="Q12" s="205"/>
      <c r="R12" s="205"/>
      <c r="S12" s="205"/>
      <c r="T12" s="205"/>
      <c r="U12" s="310"/>
      <c r="V12" s="310"/>
      <c r="W12" s="310"/>
    </row>
    <row r="13" spans="2:27" s="16" customFormat="1" ht="18" customHeight="1" x14ac:dyDescent="0.2">
      <c r="B13" s="15" t="s">
        <v>113</v>
      </c>
      <c r="C13" s="15"/>
      <c r="D13" s="15"/>
      <c r="E13" s="15"/>
      <c r="F13" s="16" t="s">
        <v>237</v>
      </c>
      <c r="G13" s="15"/>
      <c r="H13" s="15"/>
      <c r="I13" s="15"/>
      <c r="J13" s="15"/>
      <c r="K13" s="15"/>
      <c r="L13" s="15"/>
      <c r="M13" s="15"/>
      <c r="N13" s="15"/>
      <c r="O13" s="15"/>
      <c r="P13" s="15"/>
      <c r="Q13" s="15"/>
      <c r="R13" s="15"/>
      <c r="S13" s="15"/>
      <c r="T13" s="15"/>
      <c r="U13" s="26"/>
      <c r="V13" s="26"/>
      <c r="W13" s="26"/>
    </row>
    <row r="14" spans="2:27" s="16" customFormat="1" ht="18" customHeight="1" x14ac:dyDescent="0.2">
      <c r="B14" s="275" t="s">
        <v>74</v>
      </c>
      <c r="C14" s="275"/>
      <c r="D14" s="275"/>
      <c r="E14" s="275"/>
      <c r="F14" s="275" t="s">
        <v>76</v>
      </c>
      <c r="G14" s="275"/>
      <c r="H14" s="275"/>
      <c r="I14" s="275"/>
      <c r="J14" s="275"/>
      <c r="K14" s="275"/>
      <c r="L14" s="275"/>
      <c r="M14" s="275"/>
      <c r="N14" s="275"/>
      <c r="O14" s="275"/>
      <c r="P14" s="275"/>
      <c r="Q14" s="275"/>
      <c r="R14" s="275"/>
      <c r="S14" s="275"/>
      <c r="T14" s="275"/>
      <c r="U14" s="296" t="s">
        <v>75</v>
      </c>
      <c r="V14" s="297"/>
      <c r="W14" s="297"/>
      <c r="X14" s="298"/>
    </row>
    <row r="15" spans="2:27" s="205" customFormat="1" ht="16.5" customHeight="1" x14ac:dyDescent="0.2">
      <c r="B15" s="423" t="s">
        <v>69</v>
      </c>
      <c r="C15" s="425" t="s">
        <v>105</v>
      </c>
      <c r="D15" s="425"/>
      <c r="E15" s="426"/>
      <c r="F15" s="113"/>
      <c r="G15" s="122">
        <v>50000</v>
      </c>
      <c r="H15" s="121" t="s">
        <v>12</v>
      </c>
      <c r="I15" s="429" t="s">
        <v>106</v>
      </c>
      <c r="J15" s="429"/>
      <c r="K15" s="119"/>
      <c r="L15" s="119"/>
      <c r="O15" s="119"/>
      <c r="P15" s="119"/>
      <c r="Q15" s="119"/>
      <c r="R15" s="119"/>
      <c r="S15" s="119"/>
      <c r="T15" s="120"/>
      <c r="U15" s="270">
        <f>I16*G16</f>
        <v>0</v>
      </c>
      <c r="V15" s="418"/>
      <c r="W15" s="418"/>
      <c r="X15" s="254" t="s">
        <v>132</v>
      </c>
    </row>
    <row r="16" spans="2:27" s="205" customFormat="1" ht="16.5" customHeight="1" x14ac:dyDescent="0.2">
      <c r="B16" s="424"/>
      <c r="C16" s="427"/>
      <c r="D16" s="427"/>
      <c r="E16" s="428"/>
      <c r="F16" s="114"/>
      <c r="G16" s="122">
        <v>50000</v>
      </c>
      <c r="H16" s="121" t="s">
        <v>12</v>
      </c>
      <c r="I16" s="430"/>
      <c r="J16" s="430"/>
      <c r="K16" s="116"/>
      <c r="L16" s="116"/>
      <c r="O16" s="116"/>
      <c r="P16" s="117"/>
      <c r="Q16" s="117"/>
      <c r="R16" s="116"/>
      <c r="S16" s="116"/>
      <c r="T16" s="118"/>
      <c r="U16" s="419"/>
      <c r="V16" s="420"/>
      <c r="W16" s="420"/>
      <c r="X16" s="255"/>
    </row>
    <row r="17" spans="1:30" s="2" customFormat="1" ht="34.5" customHeight="1" x14ac:dyDescent="0.2">
      <c r="B17" s="76" t="s">
        <v>84</v>
      </c>
      <c r="C17" s="259" t="s">
        <v>130</v>
      </c>
      <c r="D17" s="259"/>
      <c r="E17" s="260"/>
      <c r="F17" s="29"/>
      <c r="G17" s="234" t="s">
        <v>109</v>
      </c>
      <c r="H17" s="45"/>
      <c r="I17" s="45"/>
      <c r="J17" s="46"/>
      <c r="K17" s="46"/>
      <c r="L17" s="47"/>
      <c r="M17" s="47"/>
      <c r="N17" s="47"/>
      <c r="O17" s="47"/>
      <c r="P17" s="47"/>
      <c r="Q17" s="47"/>
      <c r="R17" s="46"/>
      <c r="S17" s="46"/>
      <c r="T17" s="46"/>
      <c r="U17" s="261">
        <f>ROUNDDOWN(U15*0.2,0)</f>
        <v>0</v>
      </c>
      <c r="V17" s="262"/>
      <c r="W17" s="262"/>
      <c r="X17" s="145" t="s">
        <v>132</v>
      </c>
      <c r="Y17" s="18"/>
      <c r="Z17" s="18"/>
      <c r="AA17" s="18"/>
    </row>
    <row r="18" spans="1:30" s="2" customFormat="1" ht="34.5" customHeight="1" x14ac:dyDescent="0.2">
      <c r="B18" s="76" t="s">
        <v>86</v>
      </c>
      <c r="C18" s="259" t="s">
        <v>19</v>
      </c>
      <c r="D18" s="259"/>
      <c r="E18" s="260"/>
      <c r="F18" s="29"/>
      <c r="G18" s="234" t="s">
        <v>110</v>
      </c>
      <c r="H18" s="45"/>
      <c r="I18" s="45"/>
      <c r="J18" s="46"/>
      <c r="K18" s="46"/>
      <c r="L18" s="47"/>
      <c r="M18" s="47"/>
      <c r="N18" s="47"/>
      <c r="O18" s="47"/>
      <c r="P18" s="47"/>
      <c r="Q18" s="47"/>
      <c r="R18" s="46"/>
      <c r="S18" s="46"/>
      <c r="T18" s="46"/>
      <c r="U18" s="261">
        <f>ROUNDDOWN(SUM(U15:W17)*0.3,0)</f>
        <v>0</v>
      </c>
      <c r="V18" s="262"/>
      <c r="W18" s="262"/>
      <c r="X18" s="145" t="s">
        <v>132</v>
      </c>
      <c r="Y18" s="18"/>
      <c r="Z18" s="18"/>
      <c r="AA18" s="18"/>
    </row>
    <row r="19" spans="1:30" s="2" customFormat="1" ht="27.65" customHeight="1" thickBot="1" x14ac:dyDescent="0.25">
      <c r="B19" s="225"/>
      <c r="C19" s="225"/>
      <c r="D19" s="225"/>
      <c r="F19" s="225"/>
      <c r="G19" s="225"/>
      <c r="H19" s="225"/>
      <c r="I19" s="225"/>
      <c r="J19" s="225"/>
      <c r="K19" s="225"/>
      <c r="L19" s="225"/>
      <c r="O19" s="208" t="s">
        <v>267</v>
      </c>
      <c r="P19" s="209"/>
      <c r="Q19" s="208"/>
      <c r="R19" s="208"/>
      <c r="S19" s="208"/>
      <c r="T19" s="208"/>
      <c r="U19" s="422">
        <f>SUM(U15:W18)</f>
        <v>0</v>
      </c>
      <c r="V19" s="422"/>
      <c r="W19" s="422"/>
      <c r="X19" s="209" t="s">
        <v>132</v>
      </c>
    </row>
    <row r="20" spans="1:30" s="2" customFormat="1" ht="15" customHeight="1" thickTop="1" x14ac:dyDescent="0.2">
      <c r="B20" s="205"/>
      <c r="C20" s="205"/>
      <c r="D20" s="205"/>
      <c r="F20" s="205"/>
      <c r="G20" s="205"/>
      <c r="H20" s="205"/>
      <c r="I20" s="205"/>
      <c r="J20" s="205"/>
      <c r="K20" s="205"/>
      <c r="L20" s="205"/>
      <c r="O20" s="205"/>
      <c r="Q20" s="205"/>
      <c r="R20" s="205"/>
      <c r="S20" s="205"/>
      <c r="T20" s="205"/>
      <c r="U20" s="203"/>
      <c r="V20" s="203"/>
      <c r="W20" s="203"/>
    </row>
    <row r="21" spans="1:30" s="210" customFormat="1" ht="18" customHeight="1" x14ac:dyDescent="0.2">
      <c r="B21" s="15" t="s">
        <v>238</v>
      </c>
      <c r="C21" s="15"/>
      <c r="D21" s="15"/>
      <c r="E21" s="15"/>
      <c r="F21" s="15"/>
      <c r="G21" s="15"/>
      <c r="H21" s="15"/>
      <c r="I21" s="15"/>
      <c r="J21" s="15"/>
      <c r="K21" s="15"/>
      <c r="L21" s="15"/>
      <c r="M21" s="15"/>
      <c r="N21" s="15"/>
      <c r="O21" s="15"/>
      <c r="P21" s="15"/>
      <c r="Q21" s="15"/>
      <c r="R21" s="15"/>
      <c r="S21" s="15"/>
      <c r="T21" s="15"/>
      <c r="U21" s="26"/>
      <c r="V21" s="26"/>
      <c r="W21" s="26"/>
      <c r="X21" s="16"/>
    </row>
    <row r="22" spans="1:30" s="210" customFormat="1" ht="18" customHeight="1" x14ac:dyDescent="0.2">
      <c r="B22" s="275" t="s">
        <v>74</v>
      </c>
      <c r="C22" s="275"/>
      <c r="D22" s="275"/>
      <c r="E22" s="275"/>
      <c r="F22" s="275" t="s">
        <v>76</v>
      </c>
      <c r="G22" s="275"/>
      <c r="H22" s="275"/>
      <c r="I22" s="275"/>
      <c r="J22" s="275"/>
      <c r="K22" s="275"/>
      <c r="L22" s="275"/>
      <c r="M22" s="275"/>
      <c r="N22" s="275"/>
      <c r="O22" s="275"/>
      <c r="P22" s="275"/>
      <c r="Q22" s="275"/>
      <c r="R22" s="275"/>
      <c r="S22" s="275"/>
      <c r="T22" s="275"/>
      <c r="U22" s="296" t="s">
        <v>75</v>
      </c>
      <c r="V22" s="297"/>
      <c r="W22" s="297"/>
      <c r="X22" s="298"/>
    </row>
    <row r="23" spans="1:30" s="211" customFormat="1" ht="16.5" customHeight="1" x14ac:dyDescent="0.2">
      <c r="B23" s="415" t="s">
        <v>69</v>
      </c>
      <c r="C23" s="266" t="s">
        <v>239</v>
      </c>
      <c r="D23" s="266"/>
      <c r="E23" s="267"/>
      <c r="F23" s="224"/>
      <c r="G23" s="149">
        <v>30000</v>
      </c>
      <c r="H23" s="150" t="s">
        <v>12</v>
      </c>
      <c r="I23" s="417" t="s">
        <v>240</v>
      </c>
      <c r="J23" s="417"/>
      <c r="K23" s="212"/>
      <c r="L23" s="212"/>
      <c r="M23" s="205"/>
      <c r="N23" s="205"/>
      <c r="O23" s="212"/>
      <c r="P23" s="212"/>
      <c r="Q23" s="212"/>
      <c r="R23" s="212"/>
      <c r="S23" s="212"/>
      <c r="T23" s="213"/>
      <c r="U23" s="270">
        <f>I24*G24</f>
        <v>0</v>
      </c>
      <c r="V23" s="418"/>
      <c r="W23" s="418"/>
      <c r="X23" s="254" t="s">
        <v>132</v>
      </c>
    </row>
    <row r="24" spans="1:30" s="211" customFormat="1" ht="16.5" customHeight="1" x14ac:dyDescent="0.2">
      <c r="B24" s="416"/>
      <c r="C24" s="268"/>
      <c r="D24" s="268"/>
      <c r="E24" s="269"/>
      <c r="F24" s="214"/>
      <c r="G24" s="149">
        <v>30000</v>
      </c>
      <c r="H24" s="150" t="s">
        <v>12</v>
      </c>
      <c r="I24" s="421"/>
      <c r="J24" s="421"/>
      <c r="K24" s="215"/>
      <c r="L24" s="215"/>
      <c r="M24" s="205"/>
      <c r="N24" s="205"/>
      <c r="O24" s="215"/>
      <c r="P24" s="216"/>
      <c r="Q24" s="216"/>
      <c r="R24" s="215"/>
      <c r="S24" s="215"/>
      <c r="T24" s="217"/>
      <c r="U24" s="419"/>
      <c r="V24" s="420"/>
      <c r="W24" s="420"/>
      <c r="X24" s="255"/>
    </row>
    <row r="25" spans="1:30" s="2" customFormat="1" ht="34.5" customHeight="1" x14ac:dyDescent="0.2">
      <c r="B25" s="76" t="s">
        <v>84</v>
      </c>
      <c r="C25" s="259" t="s">
        <v>130</v>
      </c>
      <c r="D25" s="259"/>
      <c r="E25" s="260"/>
      <c r="F25" s="29"/>
      <c r="G25" s="234" t="s">
        <v>109</v>
      </c>
      <c r="H25" s="45"/>
      <c r="I25" s="45"/>
      <c r="J25" s="46"/>
      <c r="K25" s="46"/>
      <c r="L25" s="47"/>
      <c r="M25" s="47"/>
      <c r="N25" s="47"/>
      <c r="O25" s="47"/>
      <c r="P25" s="47"/>
      <c r="Q25" s="47"/>
      <c r="R25" s="46"/>
      <c r="S25" s="46"/>
      <c r="T25" s="46"/>
      <c r="U25" s="261">
        <f>ROUNDDOWN(U23*0.2,0)</f>
        <v>0</v>
      </c>
      <c r="V25" s="262"/>
      <c r="W25" s="262"/>
      <c r="X25" s="145" t="s">
        <v>132</v>
      </c>
      <c r="Y25" s="18"/>
      <c r="Z25" s="18"/>
      <c r="AA25" s="18"/>
    </row>
    <row r="26" spans="1:30" s="218" customFormat="1" ht="34.5" customHeight="1" x14ac:dyDescent="0.2">
      <c r="B26" s="76" t="s">
        <v>86</v>
      </c>
      <c r="C26" s="259" t="s">
        <v>19</v>
      </c>
      <c r="D26" s="259"/>
      <c r="E26" s="260"/>
      <c r="F26" s="29"/>
      <c r="G26" s="234" t="s">
        <v>110</v>
      </c>
      <c r="H26" s="45"/>
      <c r="I26" s="45"/>
      <c r="J26" s="46"/>
      <c r="K26" s="46"/>
      <c r="L26" s="47"/>
      <c r="M26" s="47"/>
      <c r="N26" s="47"/>
      <c r="O26" s="47"/>
      <c r="P26" s="47"/>
      <c r="Q26" s="47"/>
      <c r="R26" s="46"/>
      <c r="S26" s="46"/>
      <c r="T26" s="46"/>
      <c r="U26" s="261">
        <f>ROUNDDOWN(SUM(U23:W25)*0.3,0)</f>
        <v>0</v>
      </c>
      <c r="V26" s="262"/>
      <c r="W26" s="262"/>
      <c r="X26" s="145" t="s">
        <v>132</v>
      </c>
      <c r="Y26" s="219"/>
      <c r="Z26" s="219"/>
      <c r="AA26" s="219"/>
    </row>
    <row r="27" spans="1:30" s="218" customFormat="1" ht="28" customHeight="1" thickBot="1" x14ac:dyDescent="0.25">
      <c r="B27" s="220"/>
      <c r="C27" s="224"/>
      <c r="D27" s="224"/>
      <c r="E27" s="224"/>
      <c r="F27" s="224"/>
      <c r="G27" s="240"/>
      <c r="H27" s="221"/>
      <c r="I27" s="221"/>
      <c r="J27" s="2"/>
      <c r="K27" s="2"/>
      <c r="L27" s="231"/>
      <c r="M27" s="414" t="s">
        <v>241</v>
      </c>
      <c r="N27" s="414"/>
      <c r="O27" s="414"/>
      <c r="P27" s="414"/>
      <c r="Q27" s="414"/>
      <c r="R27" s="414"/>
      <c r="S27" s="414"/>
      <c r="T27" s="414"/>
      <c r="U27" s="309">
        <f>SUM(U23:W26)</f>
        <v>0</v>
      </c>
      <c r="V27" s="309"/>
      <c r="W27" s="309"/>
      <c r="X27" s="209" t="s">
        <v>132</v>
      </c>
      <c r="Y27" s="219"/>
      <c r="Z27" s="219"/>
      <c r="AA27" s="219"/>
    </row>
    <row r="28" spans="1:30" s="59" customFormat="1" ht="15" customHeight="1" thickTop="1" x14ac:dyDescent="0.2">
      <c r="A28" s="58"/>
      <c r="B28" s="2"/>
      <c r="C28" s="2"/>
      <c r="D28" s="2"/>
      <c r="F28" s="205"/>
      <c r="G28" s="205"/>
      <c r="H28" s="205"/>
      <c r="I28" s="205"/>
      <c r="J28" s="205"/>
      <c r="K28" s="205"/>
      <c r="L28" s="205"/>
      <c r="M28" s="205"/>
      <c r="Q28" s="205"/>
      <c r="R28" s="205"/>
      <c r="S28" s="205"/>
      <c r="T28" s="205"/>
      <c r="U28" s="204"/>
      <c r="V28" s="205"/>
      <c r="W28" s="205"/>
      <c r="X28" s="2"/>
      <c r="Y28" s="58"/>
      <c r="Z28" s="58"/>
      <c r="AA28" s="58"/>
      <c r="AB28" s="58"/>
      <c r="AC28" s="58"/>
      <c r="AD28" s="58"/>
    </row>
    <row r="29" spans="1:30" s="210" customFormat="1" ht="18" customHeight="1" x14ac:dyDescent="0.2">
      <c r="B29" s="15" t="s">
        <v>268</v>
      </c>
      <c r="C29" s="15"/>
      <c r="D29" s="15"/>
      <c r="E29" s="15"/>
      <c r="F29" s="15"/>
      <c r="G29" s="15"/>
      <c r="H29" s="15"/>
      <c r="I29" s="15"/>
      <c r="J29" s="15"/>
      <c r="K29" s="15"/>
      <c r="L29" s="15"/>
      <c r="M29" s="15"/>
      <c r="N29" s="15"/>
      <c r="O29" s="15"/>
      <c r="P29" s="15"/>
      <c r="Q29" s="15"/>
      <c r="R29" s="15"/>
      <c r="S29" s="15"/>
      <c r="T29" s="15"/>
      <c r="U29" s="26"/>
      <c r="V29" s="26"/>
      <c r="W29" s="26"/>
      <c r="X29" s="16"/>
    </row>
    <row r="30" spans="1:30" s="210" customFormat="1" ht="18" customHeight="1" x14ac:dyDescent="0.2">
      <c r="B30" s="275" t="s">
        <v>74</v>
      </c>
      <c r="C30" s="275"/>
      <c r="D30" s="275"/>
      <c r="E30" s="275"/>
      <c r="F30" s="275" t="s">
        <v>76</v>
      </c>
      <c r="G30" s="275"/>
      <c r="H30" s="275"/>
      <c r="I30" s="275"/>
      <c r="J30" s="275"/>
      <c r="K30" s="275"/>
      <c r="L30" s="275"/>
      <c r="M30" s="275"/>
      <c r="N30" s="275"/>
      <c r="O30" s="275"/>
      <c r="P30" s="275"/>
      <c r="Q30" s="275"/>
      <c r="R30" s="275"/>
      <c r="S30" s="275"/>
      <c r="T30" s="275"/>
      <c r="U30" s="296" t="s">
        <v>75</v>
      </c>
      <c r="V30" s="297"/>
      <c r="W30" s="297"/>
      <c r="X30" s="298"/>
    </row>
    <row r="31" spans="1:30" s="2" customFormat="1" ht="35.25" customHeight="1" x14ac:dyDescent="0.2">
      <c r="B31" s="76" t="s">
        <v>71</v>
      </c>
      <c r="C31" s="259" t="s">
        <v>269</v>
      </c>
      <c r="D31" s="259"/>
      <c r="E31" s="260"/>
      <c r="F31" s="30"/>
      <c r="G31" s="313">
        <v>50000</v>
      </c>
      <c r="H31" s="313"/>
      <c r="I31" s="313"/>
      <c r="J31" s="313"/>
      <c r="K31" s="313"/>
      <c r="L31" s="313"/>
      <c r="M31" s="313"/>
      <c r="N31" s="313"/>
      <c r="O31" s="313"/>
      <c r="P31" s="313"/>
      <c r="Q31" s="313"/>
      <c r="R31" s="313"/>
      <c r="S31" s="313"/>
      <c r="T31" s="314"/>
      <c r="U31" s="261">
        <v>50000</v>
      </c>
      <c r="V31" s="262"/>
      <c r="W31" s="262"/>
      <c r="X31" s="144" t="s">
        <v>132</v>
      </c>
    </row>
    <row r="32" spans="1:30" s="2" customFormat="1" ht="34.5" customHeight="1" x14ac:dyDescent="0.2">
      <c r="B32" s="76" t="s">
        <v>84</v>
      </c>
      <c r="C32" s="259" t="s">
        <v>130</v>
      </c>
      <c r="D32" s="259"/>
      <c r="E32" s="260"/>
      <c r="F32" s="29"/>
      <c r="G32" s="234" t="s">
        <v>109</v>
      </c>
      <c r="H32" s="45"/>
      <c r="I32" s="45"/>
      <c r="J32" s="46"/>
      <c r="K32" s="46"/>
      <c r="L32" s="47"/>
      <c r="M32" s="47"/>
      <c r="N32" s="47"/>
      <c r="O32" s="47"/>
      <c r="P32" s="47"/>
      <c r="Q32" s="47"/>
      <c r="R32" s="46"/>
      <c r="S32" s="46"/>
      <c r="T32" s="46"/>
      <c r="U32" s="261">
        <f>ROUNDDOWN(U31*0.2,0)</f>
        <v>10000</v>
      </c>
      <c r="V32" s="262"/>
      <c r="W32" s="262"/>
      <c r="X32" s="145" t="s">
        <v>132</v>
      </c>
      <c r="Y32" s="18"/>
      <c r="Z32" s="18"/>
      <c r="AA32" s="18"/>
    </row>
    <row r="33" spans="1:30" s="218" customFormat="1" ht="34.5" customHeight="1" x14ac:dyDescent="0.2">
      <c r="B33" s="76" t="s">
        <v>86</v>
      </c>
      <c r="C33" s="259" t="s">
        <v>19</v>
      </c>
      <c r="D33" s="259"/>
      <c r="E33" s="260"/>
      <c r="F33" s="29"/>
      <c r="G33" s="234" t="s">
        <v>110</v>
      </c>
      <c r="H33" s="45"/>
      <c r="I33" s="45"/>
      <c r="J33" s="46"/>
      <c r="K33" s="46"/>
      <c r="L33" s="47"/>
      <c r="M33" s="47"/>
      <c r="N33" s="47"/>
      <c r="O33" s="47"/>
      <c r="P33" s="47"/>
      <c r="Q33" s="47"/>
      <c r="R33" s="46"/>
      <c r="S33" s="46"/>
      <c r="T33" s="46"/>
      <c r="U33" s="261">
        <f>ROUNDDOWN(SUM(U31:W32)*0.3,0)</f>
        <v>18000</v>
      </c>
      <c r="V33" s="262"/>
      <c r="W33" s="262"/>
      <c r="X33" s="145" t="s">
        <v>132</v>
      </c>
      <c r="Y33" s="219"/>
      <c r="Z33" s="219"/>
      <c r="AA33" s="219"/>
    </row>
    <row r="34" spans="1:30" s="218" customFormat="1" ht="28" customHeight="1" thickBot="1" x14ac:dyDescent="0.25">
      <c r="B34" s="220"/>
      <c r="C34" s="224"/>
      <c r="D34" s="224"/>
      <c r="E34" s="224"/>
      <c r="F34" s="224"/>
      <c r="G34" s="240"/>
      <c r="H34" s="221"/>
      <c r="I34" s="221"/>
      <c r="J34" s="2"/>
      <c r="K34" s="2"/>
      <c r="L34" s="231"/>
      <c r="M34" s="414" t="s">
        <v>270</v>
      </c>
      <c r="N34" s="414"/>
      <c r="O34" s="414"/>
      <c r="P34" s="414"/>
      <c r="Q34" s="414"/>
      <c r="R34" s="414"/>
      <c r="S34" s="414"/>
      <c r="T34" s="414"/>
      <c r="U34" s="309">
        <f>SUM(U31:W33)</f>
        <v>78000</v>
      </c>
      <c r="V34" s="309"/>
      <c r="W34" s="309"/>
      <c r="X34" s="209" t="s">
        <v>132</v>
      </c>
      <c r="Y34" s="219"/>
      <c r="Z34" s="219"/>
      <c r="AA34" s="219"/>
    </row>
    <row r="35" spans="1:30" s="218" customFormat="1" ht="15" customHeight="1" thickTop="1" x14ac:dyDescent="0.2">
      <c r="B35" s="220"/>
      <c r="C35" s="224"/>
      <c r="D35" s="224"/>
      <c r="E35" s="224"/>
      <c r="F35" s="224"/>
      <c r="G35" s="240"/>
      <c r="H35" s="221"/>
      <c r="I35" s="221"/>
      <c r="J35" s="2"/>
      <c r="K35" s="2"/>
      <c r="L35" s="231"/>
      <c r="M35" s="240"/>
      <c r="N35" s="240"/>
      <c r="O35" s="240"/>
      <c r="P35" s="240"/>
      <c r="Q35" s="240"/>
      <c r="R35" s="240"/>
      <c r="S35" s="240"/>
      <c r="T35" s="240"/>
      <c r="U35" s="230"/>
      <c r="V35" s="230"/>
      <c r="W35" s="230"/>
      <c r="X35" s="2"/>
      <c r="Y35" s="219"/>
      <c r="Z35" s="219"/>
      <c r="AA35" s="219"/>
    </row>
    <row r="36" spans="1:30" s="210" customFormat="1" ht="18" customHeight="1" x14ac:dyDescent="0.2">
      <c r="B36" s="15" t="s">
        <v>271</v>
      </c>
      <c r="C36" s="15"/>
      <c r="D36" s="15"/>
      <c r="E36" s="15"/>
      <c r="F36" s="15"/>
      <c r="G36" s="15"/>
      <c r="H36" s="15"/>
      <c r="I36" s="15"/>
      <c r="J36" s="15"/>
      <c r="K36" s="15"/>
      <c r="L36" s="15"/>
      <c r="M36" s="15"/>
      <c r="N36" s="15"/>
      <c r="O36" s="15"/>
      <c r="P36" s="15"/>
      <c r="Q36" s="15"/>
      <c r="R36" s="15"/>
      <c r="S36" s="15"/>
      <c r="T36" s="15"/>
      <c r="U36" s="26"/>
      <c r="V36" s="26"/>
      <c r="W36" s="26"/>
      <c r="X36" s="16"/>
    </row>
    <row r="37" spans="1:30" s="210" customFormat="1" ht="18" customHeight="1" x14ac:dyDescent="0.2">
      <c r="B37" s="275" t="s">
        <v>74</v>
      </c>
      <c r="C37" s="275"/>
      <c r="D37" s="275"/>
      <c r="E37" s="275"/>
      <c r="F37" s="275" t="s">
        <v>76</v>
      </c>
      <c r="G37" s="275"/>
      <c r="H37" s="275"/>
      <c r="I37" s="275"/>
      <c r="J37" s="275"/>
      <c r="K37" s="275"/>
      <c r="L37" s="275"/>
      <c r="M37" s="275"/>
      <c r="N37" s="275"/>
      <c r="O37" s="275"/>
      <c r="P37" s="275"/>
      <c r="Q37" s="275"/>
      <c r="R37" s="275"/>
      <c r="S37" s="275"/>
      <c r="T37" s="275"/>
      <c r="U37" s="296" t="s">
        <v>75</v>
      </c>
      <c r="V37" s="297"/>
      <c r="W37" s="297"/>
      <c r="X37" s="298"/>
    </row>
    <row r="38" spans="1:30" s="2" customFormat="1" ht="35.25" customHeight="1" x14ac:dyDescent="0.2">
      <c r="B38" s="76" t="s">
        <v>71</v>
      </c>
      <c r="C38" s="259" t="s">
        <v>272</v>
      </c>
      <c r="D38" s="259"/>
      <c r="E38" s="260"/>
      <c r="F38" s="30"/>
      <c r="G38" s="313">
        <v>100000</v>
      </c>
      <c r="H38" s="313"/>
      <c r="I38" s="313"/>
      <c r="J38" s="313"/>
      <c r="K38" s="313"/>
      <c r="L38" s="313"/>
      <c r="M38" s="313"/>
      <c r="N38" s="313"/>
      <c r="O38" s="313"/>
      <c r="P38" s="313"/>
      <c r="Q38" s="313"/>
      <c r="R38" s="313"/>
      <c r="S38" s="313"/>
      <c r="T38" s="314"/>
      <c r="U38" s="261">
        <v>100000</v>
      </c>
      <c r="V38" s="262"/>
      <c r="W38" s="262"/>
      <c r="X38" s="144" t="s">
        <v>132</v>
      </c>
    </row>
    <row r="39" spans="1:30" s="2" customFormat="1" ht="34.5" customHeight="1" x14ac:dyDescent="0.2">
      <c r="B39" s="76" t="s">
        <v>84</v>
      </c>
      <c r="C39" s="259" t="s">
        <v>130</v>
      </c>
      <c r="D39" s="259"/>
      <c r="E39" s="260"/>
      <c r="F39" s="29"/>
      <c r="G39" s="234" t="s">
        <v>109</v>
      </c>
      <c r="H39" s="45"/>
      <c r="I39" s="45"/>
      <c r="J39" s="46"/>
      <c r="K39" s="46"/>
      <c r="L39" s="47"/>
      <c r="M39" s="47"/>
      <c r="N39" s="47"/>
      <c r="O39" s="47"/>
      <c r="P39" s="47"/>
      <c r="Q39" s="47"/>
      <c r="R39" s="46"/>
      <c r="S39" s="46"/>
      <c r="T39" s="46"/>
      <c r="U39" s="261">
        <f>ROUNDDOWN(U38*0.2,0)</f>
        <v>20000</v>
      </c>
      <c r="V39" s="262"/>
      <c r="W39" s="262"/>
      <c r="X39" s="145" t="s">
        <v>132</v>
      </c>
      <c r="Y39" s="18"/>
      <c r="Z39" s="18"/>
      <c r="AA39" s="18"/>
    </row>
    <row r="40" spans="1:30" s="218" customFormat="1" ht="34.5" customHeight="1" x14ac:dyDescent="0.2">
      <c r="B40" s="76" t="s">
        <v>86</v>
      </c>
      <c r="C40" s="259" t="s">
        <v>19</v>
      </c>
      <c r="D40" s="259"/>
      <c r="E40" s="260"/>
      <c r="F40" s="29"/>
      <c r="G40" s="234" t="s">
        <v>110</v>
      </c>
      <c r="H40" s="45"/>
      <c r="I40" s="45"/>
      <c r="J40" s="46"/>
      <c r="K40" s="46"/>
      <c r="L40" s="47"/>
      <c r="M40" s="47"/>
      <c r="N40" s="47"/>
      <c r="O40" s="47"/>
      <c r="P40" s="47"/>
      <c r="Q40" s="47"/>
      <c r="R40" s="46"/>
      <c r="S40" s="46"/>
      <c r="T40" s="46"/>
      <c r="U40" s="261">
        <f>ROUNDDOWN(SUM(U38:W39)*0.3,0)</f>
        <v>36000</v>
      </c>
      <c r="V40" s="262"/>
      <c r="W40" s="262"/>
      <c r="X40" s="145" t="s">
        <v>132</v>
      </c>
      <c r="Y40" s="219"/>
      <c r="Z40" s="219"/>
      <c r="AA40" s="219"/>
    </row>
    <row r="41" spans="1:30" s="218" customFormat="1" ht="28" customHeight="1" thickBot="1" x14ac:dyDescent="0.25">
      <c r="B41" s="220"/>
      <c r="C41" s="224"/>
      <c r="D41" s="224"/>
      <c r="E41" s="224"/>
      <c r="F41" s="224"/>
      <c r="G41" s="240"/>
      <c r="H41" s="221"/>
      <c r="I41" s="221"/>
      <c r="J41" s="2"/>
      <c r="K41" s="2"/>
      <c r="L41" s="231"/>
      <c r="M41" s="414" t="s">
        <v>273</v>
      </c>
      <c r="N41" s="414"/>
      <c r="O41" s="414"/>
      <c r="P41" s="414"/>
      <c r="Q41" s="414"/>
      <c r="R41" s="414"/>
      <c r="S41" s="414"/>
      <c r="T41" s="414"/>
      <c r="U41" s="309">
        <f>SUM(U38:W40)</f>
        <v>156000</v>
      </c>
      <c r="V41" s="309"/>
      <c r="W41" s="309"/>
      <c r="X41" s="209" t="s">
        <v>132</v>
      </c>
      <c r="Y41" s="219"/>
      <c r="Z41" s="219"/>
      <c r="AA41" s="219"/>
    </row>
    <row r="42" spans="1:30" s="59" customFormat="1" ht="15" customHeight="1" thickTop="1" x14ac:dyDescent="0.2">
      <c r="A42" s="58"/>
      <c r="B42" s="2"/>
      <c r="C42" s="2"/>
      <c r="D42" s="2"/>
      <c r="F42" s="205"/>
      <c r="G42" s="205"/>
      <c r="H42" s="205"/>
      <c r="I42" s="205"/>
      <c r="J42" s="205"/>
      <c r="K42" s="205"/>
      <c r="L42" s="205"/>
      <c r="M42" s="205"/>
      <c r="Q42" s="205"/>
      <c r="R42" s="205"/>
      <c r="S42" s="205"/>
      <c r="T42" s="205"/>
      <c r="U42" s="204"/>
      <c r="V42" s="205"/>
      <c r="W42" s="205"/>
      <c r="X42" s="2"/>
      <c r="Y42" s="58"/>
      <c r="Z42" s="58"/>
      <c r="AA42" s="58"/>
      <c r="AB42" s="58"/>
      <c r="AC42" s="58"/>
      <c r="AD42" s="58"/>
    </row>
    <row r="43" spans="1:30" s="16" customFormat="1" ht="18" customHeight="1" x14ac:dyDescent="0.2">
      <c r="B43" s="26" t="s">
        <v>114</v>
      </c>
      <c r="C43" s="26"/>
      <c r="D43" s="26"/>
      <c r="E43" s="16" t="s">
        <v>237</v>
      </c>
      <c r="F43" s="26"/>
      <c r="G43" s="26"/>
      <c r="H43" s="26"/>
      <c r="I43" s="26"/>
      <c r="J43" s="26"/>
      <c r="K43" s="26"/>
      <c r="L43" s="26"/>
      <c r="M43" s="26"/>
      <c r="N43" s="26"/>
      <c r="O43" s="26"/>
      <c r="P43" s="26"/>
      <c r="Q43" s="26"/>
      <c r="R43" s="26"/>
      <c r="S43" s="26"/>
      <c r="T43" s="26"/>
      <c r="U43" s="26"/>
      <c r="V43" s="26"/>
      <c r="W43" s="26"/>
    </row>
    <row r="44" spans="1:30" s="16" customFormat="1" ht="18" customHeight="1" x14ac:dyDescent="0.2">
      <c r="B44" s="275" t="s">
        <v>74</v>
      </c>
      <c r="C44" s="275"/>
      <c r="D44" s="275"/>
      <c r="E44" s="275"/>
      <c r="F44" s="275" t="s">
        <v>76</v>
      </c>
      <c r="G44" s="275"/>
      <c r="H44" s="275"/>
      <c r="I44" s="275"/>
      <c r="J44" s="275"/>
      <c r="K44" s="275"/>
      <c r="L44" s="275"/>
      <c r="M44" s="275"/>
      <c r="N44" s="275"/>
      <c r="O44" s="275"/>
      <c r="P44" s="275"/>
      <c r="Q44" s="275"/>
      <c r="R44" s="275"/>
      <c r="S44" s="275"/>
      <c r="T44" s="275"/>
      <c r="U44" s="296" t="s">
        <v>75</v>
      </c>
      <c r="V44" s="297"/>
      <c r="W44" s="297"/>
      <c r="X44" s="298"/>
    </row>
    <row r="45" spans="1:30" s="2" customFormat="1" ht="35.25" customHeight="1" x14ac:dyDescent="0.2">
      <c r="B45" s="76" t="s">
        <v>71</v>
      </c>
      <c r="C45" s="259" t="s">
        <v>8</v>
      </c>
      <c r="D45" s="259"/>
      <c r="E45" s="260"/>
      <c r="F45" s="29"/>
      <c r="G45" s="311">
        <v>150000</v>
      </c>
      <c r="H45" s="311"/>
      <c r="I45" s="311"/>
      <c r="J45" s="311"/>
      <c r="K45" s="311"/>
      <c r="L45" s="311"/>
      <c r="M45" s="311"/>
      <c r="N45" s="311"/>
      <c r="O45" s="311"/>
      <c r="P45" s="311"/>
      <c r="Q45" s="311"/>
      <c r="R45" s="311"/>
      <c r="S45" s="311"/>
      <c r="T45" s="312"/>
      <c r="U45" s="261">
        <v>150000</v>
      </c>
      <c r="V45" s="262"/>
      <c r="W45" s="262"/>
      <c r="X45" s="144" t="s">
        <v>132</v>
      </c>
      <c r="Y45" s="18"/>
      <c r="Z45" s="18"/>
      <c r="AA45" s="18"/>
    </row>
    <row r="46" spans="1:30" s="2" customFormat="1" ht="35.25" customHeight="1" x14ac:dyDescent="0.2">
      <c r="B46" s="223" t="s">
        <v>72</v>
      </c>
      <c r="C46" s="412" t="s">
        <v>274</v>
      </c>
      <c r="D46" s="412"/>
      <c r="E46" s="413"/>
      <c r="F46" s="30"/>
      <c r="G46" s="311">
        <v>120000</v>
      </c>
      <c r="H46" s="311"/>
      <c r="I46" s="311"/>
      <c r="J46" s="311"/>
      <c r="K46" s="311"/>
      <c r="L46" s="311"/>
      <c r="M46" s="311"/>
      <c r="N46" s="311"/>
      <c r="O46" s="311"/>
      <c r="P46" s="311"/>
      <c r="Q46" s="311"/>
      <c r="R46" s="311"/>
      <c r="S46" s="311"/>
      <c r="T46" s="312"/>
      <c r="U46" s="261">
        <v>120000</v>
      </c>
      <c r="V46" s="262"/>
      <c r="W46" s="262"/>
      <c r="X46" s="144" t="s">
        <v>132</v>
      </c>
    </row>
    <row r="47" spans="1:30" s="2" customFormat="1" ht="34.5" customHeight="1" x14ac:dyDescent="0.2">
      <c r="B47" s="223" t="s">
        <v>85</v>
      </c>
      <c r="C47" s="259" t="s">
        <v>9</v>
      </c>
      <c r="D47" s="259"/>
      <c r="E47" s="260"/>
      <c r="F47" s="30"/>
      <c r="G47" s="313">
        <v>200000</v>
      </c>
      <c r="H47" s="313"/>
      <c r="I47" s="313"/>
      <c r="J47" s="313"/>
      <c r="K47" s="313"/>
      <c r="L47" s="313"/>
      <c r="M47" s="313"/>
      <c r="N47" s="313"/>
      <c r="O47" s="313"/>
      <c r="P47" s="313"/>
      <c r="Q47" s="313"/>
      <c r="R47" s="313"/>
      <c r="S47" s="313"/>
      <c r="T47" s="314"/>
      <c r="U47" s="261">
        <v>200000</v>
      </c>
      <c r="V47" s="262"/>
      <c r="W47" s="262"/>
      <c r="X47" s="144" t="s">
        <v>132</v>
      </c>
      <c r="Y47" s="18"/>
      <c r="Z47" s="18"/>
      <c r="AA47" s="18"/>
    </row>
    <row r="48" spans="1:30" s="2" customFormat="1" ht="34.5" customHeight="1" x14ac:dyDescent="0.2">
      <c r="B48" s="223" t="s">
        <v>224</v>
      </c>
      <c r="C48" s="259" t="s">
        <v>130</v>
      </c>
      <c r="D48" s="259"/>
      <c r="E48" s="260"/>
      <c r="F48" s="29"/>
      <c r="G48" s="234" t="s">
        <v>275</v>
      </c>
      <c r="H48" s="45"/>
      <c r="I48" s="45"/>
      <c r="J48" s="46"/>
      <c r="K48" s="46"/>
      <c r="L48" s="47"/>
      <c r="M48" s="47"/>
      <c r="N48" s="47"/>
      <c r="O48" s="47"/>
      <c r="P48" s="47"/>
      <c r="Q48" s="47"/>
      <c r="R48" s="46"/>
      <c r="S48" s="46"/>
      <c r="T48" s="46"/>
      <c r="U48" s="261">
        <f>ROUNDDOWN(SUM(U45:W47)*0.2,0)</f>
        <v>94000</v>
      </c>
      <c r="V48" s="262"/>
      <c r="W48" s="262"/>
      <c r="X48" s="144" t="s">
        <v>132</v>
      </c>
      <c r="Y48" s="18"/>
      <c r="Z48" s="18"/>
      <c r="AA48" s="18"/>
    </row>
    <row r="49" spans="1:30" s="2" customFormat="1" ht="34.5" customHeight="1" x14ac:dyDescent="0.2">
      <c r="B49" s="223" t="s">
        <v>276</v>
      </c>
      <c r="C49" s="259" t="s">
        <v>19</v>
      </c>
      <c r="D49" s="259"/>
      <c r="E49" s="260"/>
      <c r="F49" s="29"/>
      <c r="G49" s="234" t="s">
        <v>277</v>
      </c>
      <c r="H49" s="45"/>
      <c r="I49" s="45"/>
      <c r="J49" s="46"/>
      <c r="K49" s="46"/>
      <c r="L49" s="47"/>
      <c r="M49" s="47"/>
      <c r="N49" s="47"/>
      <c r="O49" s="47"/>
      <c r="P49" s="47"/>
      <c r="Q49" s="47"/>
      <c r="R49" s="46"/>
      <c r="S49" s="46"/>
      <c r="T49" s="46"/>
      <c r="U49" s="261">
        <f>ROUNDDOWN(SUM(U45:W48)*0.3,0)</f>
        <v>169200</v>
      </c>
      <c r="V49" s="262"/>
      <c r="W49" s="262"/>
      <c r="X49" s="144" t="s">
        <v>132</v>
      </c>
    </row>
    <row r="50" spans="1:30" s="2" customFormat="1" ht="28" customHeight="1" thickBot="1" x14ac:dyDescent="0.25">
      <c r="B50" s="225"/>
      <c r="C50" s="225"/>
      <c r="D50" s="225"/>
      <c r="F50" s="225"/>
      <c r="G50" s="225"/>
      <c r="H50" s="225"/>
      <c r="I50" s="225"/>
      <c r="J50" s="225"/>
      <c r="K50" s="225"/>
      <c r="L50" s="225"/>
      <c r="O50" s="208" t="s">
        <v>242</v>
      </c>
      <c r="P50" s="209"/>
      <c r="Q50" s="208"/>
      <c r="R50" s="208"/>
      <c r="S50" s="208"/>
      <c r="T50" s="208"/>
      <c r="U50" s="309">
        <f>SUM(U45:W49)</f>
        <v>733200</v>
      </c>
      <c r="V50" s="309"/>
      <c r="W50" s="309"/>
      <c r="X50" s="209" t="s">
        <v>132</v>
      </c>
    </row>
    <row r="51" spans="1:30" s="59" customFormat="1" ht="24.75" customHeight="1" thickTop="1" x14ac:dyDescent="0.2">
      <c r="A51" s="58"/>
      <c r="B51" s="205"/>
      <c r="C51" s="205"/>
      <c r="D51" s="205"/>
      <c r="E51" s="205"/>
      <c r="F51" s="2"/>
      <c r="G51" s="205"/>
      <c r="H51" s="205"/>
      <c r="I51" s="205"/>
      <c r="J51" s="205"/>
      <c r="K51" s="205"/>
      <c r="L51" s="205"/>
      <c r="M51" s="205"/>
      <c r="N51" s="2"/>
      <c r="O51" s="2"/>
      <c r="P51" s="2"/>
      <c r="Q51" s="205"/>
      <c r="R51" s="205"/>
      <c r="S51" s="205"/>
      <c r="T51" s="205"/>
      <c r="U51" s="310"/>
      <c r="V51" s="310"/>
      <c r="W51" s="310"/>
      <c r="X51" s="2"/>
      <c r="Y51" s="58"/>
      <c r="Z51" s="58"/>
      <c r="AA51" s="58"/>
      <c r="AB51" s="58"/>
      <c r="AC51" s="58"/>
      <c r="AD51" s="58"/>
    </row>
    <row r="52" spans="1:30" s="59" customFormat="1" ht="24.5" customHeight="1" x14ac:dyDescent="0.2">
      <c r="A52" s="58"/>
      <c r="B52" s="2"/>
      <c r="C52" s="2"/>
      <c r="D52" s="2"/>
      <c r="E52" s="58"/>
      <c r="F52" s="205"/>
      <c r="G52" s="205"/>
      <c r="H52" s="205"/>
      <c r="I52" s="205"/>
      <c r="J52" s="205"/>
      <c r="K52" s="205"/>
      <c r="L52" s="205"/>
      <c r="M52" s="205"/>
      <c r="N52" s="58"/>
      <c r="O52" s="58"/>
      <c r="P52" s="58"/>
      <c r="Q52" s="205"/>
      <c r="R52" s="205"/>
      <c r="S52" s="205"/>
      <c r="T52" s="205"/>
      <c r="U52" s="302"/>
      <c r="V52" s="303"/>
      <c r="W52" s="303"/>
      <c r="X52" s="2"/>
      <c r="Y52" s="58"/>
      <c r="Z52" s="58"/>
      <c r="AA52" s="58"/>
      <c r="AB52" s="58"/>
      <c r="AC52" s="58"/>
      <c r="AD52" s="58"/>
    </row>
    <row r="53" spans="1:30" s="2" customFormat="1" ht="17.25" customHeight="1" x14ac:dyDescent="0.2">
      <c r="A53" s="24"/>
      <c r="E53" s="228"/>
      <c r="F53" s="228"/>
      <c r="G53" s="228"/>
      <c r="H53" s="228"/>
      <c r="I53" s="228"/>
      <c r="J53" s="228"/>
      <c r="K53" s="228"/>
      <c r="L53" s="228"/>
      <c r="M53" s="228"/>
      <c r="N53" s="228"/>
      <c r="O53" s="228"/>
      <c r="P53" s="228"/>
      <c r="Q53" s="228"/>
      <c r="R53" s="228"/>
      <c r="S53" s="228"/>
      <c r="T53" s="228"/>
      <c r="U53" s="227"/>
      <c r="V53" s="228"/>
      <c r="W53" s="228"/>
      <c r="X53" s="58"/>
    </row>
    <row r="54" spans="1:30" x14ac:dyDescent="0.2">
      <c r="B54" s="2"/>
      <c r="C54" s="2"/>
      <c r="D54" s="2"/>
      <c r="E54" s="2"/>
      <c r="F54" s="2"/>
      <c r="G54" s="2"/>
      <c r="H54" s="2"/>
      <c r="I54" s="2"/>
      <c r="J54" s="2"/>
      <c r="K54" s="2"/>
      <c r="L54" s="2"/>
      <c r="M54" s="2"/>
      <c r="N54" s="58"/>
      <c r="O54" s="58"/>
      <c r="P54" s="58"/>
      <c r="Q54" s="58"/>
      <c r="R54" s="58"/>
      <c r="S54" s="58"/>
      <c r="T54" s="58"/>
      <c r="U54" s="58"/>
      <c r="V54" s="58"/>
      <c r="W54" s="58"/>
      <c r="X54" s="2"/>
    </row>
    <row r="55" spans="1:30" x14ac:dyDescent="0.2">
      <c r="R55" s="25"/>
      <c r="S55" s="25"/>
    </row>
    <row r="56" spans="1:30" x14ac:dyDescent="0.2">
      <c r="R56" s="25"/>
      <c r="S56" s="25"/>
    </row>
  </sheetData>
  <sheetProtection selectLockedCells="1"/>
  <mergeCells count="91">
    <mergeCell ref="X7:X8"/>
    <mergeCell ref="I8:J8"/>
    <mergeCell ref="D1:G1"/>
    <mergeCell ref="L1:O1"/>
    <mergeCell ref="Q1:S1"/>
    <mergeCell ref="T1:X1"/>
    <mergeCell ref="B6:E6"/>
    <mergeCell ref="F6:T6"/>
    <mergeCell ref="U6:X6"/>
    <mergeCell ref="U12:W12"/>
    <mergeCell ref="B7:B8"/>
    <mergeCell ref="C7:E8"/>
    <mergeCell ref="I7:J7"/>
    <mergeCell ref="U7:W8"/>
    <mergeCell ref="C9:E9"/>
    <mergeCell ref="U9:W9"/>
    <mergeCell ref="C10:E10"/>
    <mergeCell ref="U10:W10"/>
    <mergeCell ref="U11:W11"/>
    <mergeCell ref="B22:E22"/>
    <mergeCell ref="F22:T22"/>
    <mergeCell ref="U22:X22"/>
    <mergeCell ref="B14:E14"/>
    <mergeCell ref="F14:T14"/>
    <mergeCell ref="U14:X14"/>
    <mergeCell ref="B15:B16"/>
    <mergeCell ref="C15:E16"/>
    <mergeCell ref="I15:J15"/>
    <mergeCell ref="U15:W16"/>
    <mergeCell ref="X15:X16"/>
    <mergeCell ref="I16:J16"/>
    <mergeCell ref="C17:E17"/>
    <mergeCell ref="U17:W17"/>
    <mergeCell ref="C18:E18"/>
    <mergeCell ref="U18:W18"/>
    <mergeCell ref="U19:W19"/>
    <mergeCell ref="B23:B24"/>
    <mergeCell ref="C23:E24"/>
    <mergeCell ref="I23:J23"/>
    <mergeCell ref="U23:W24"/>
    <mergeCell ref="X23:X24"/>
    <mergeCell ref="I24:J24"/>
    <mergeCell ref="C25:E25"/>
    <mergeCell ref="U25:W25"/>
    <mergeCell ref="C26:E26"/>
    <mergeCell ref="U26:W26"/>
    <mergeCell ref="M27:T27"/>
    <mergeCell ref="U27:W27"/>
    <mergeCell ref="B30:E30"/>
    <mergeCell ref="F30:T30"/>
    <mergeCell ref="U30:X30"/>
    <mergeCell ref="C31:E31"/>
    <mergeCell ref="G31:T31"/>
    <mergeCell ref="U31:W31"/>
    <mergeCell ref="C32:E32"/>
    <mergeCell ref="U32:W32"/>
    <mergeCell ref="C33:E33"/>
    <mergeCell ref="U33:W33"/>
    <mergeCell ref="M34:T34"/>
    <mergeCell ref="U34:W34"/>
    <mergeCell ref="B37:E37"/>
    <mergeCell ref="F37:T37"/>
    <mergeCell ref="U37:X37"/>
    <mergeCell ref="C38:E38"/>
    <mergeCell ref="G38:T38"/>
    <mergeCell ref="U38:W38"/>
    <mergeCell ref="C39:E39"/>
    <mergeCell ref="U39:W39"/>
    <mergeCell ref="C40:E40"/>
    <mergeCell ref="U40:W40"/>
    <mergeCell ref="M41:T41"/>
    <mergeCell ref="U41:W41"/>
    <mergeCell ref="B44:E44"/>
    <mergeCell ref="F44:T44"/>
    <mergeCell ref="U44:X44"/>
    <mergeCell ref="C45:E45"/>
    <mergeCell ref="G45:T45"/>
    <mergeCell ref="U45:W45"/>
    <mergeCell ref="C46:E46"/>
    <mergeCell ref="G46:T46"/>
    <mergeCell ref="U46:W46"/>
    <mergeCell ref="C47:E47"/>
    <mergeCell ref="G47:T47"/>
    <mergeCell ref="U47:W47"/>
    <mergeCell ref="U52:W52"/>
    <mergeCell ref="C48:E48"/>
    <mergeCell ref="U48:W48"/>
    <mergeCell ref="C49:E49"/>
    <mergeCell ref="U49:W49"/>
    <mergeCell ref="U50:W50"/>
    <mergeCell ref="U51:W51"/>
  </mergeCells>
  <phoneticPr fontId="7"/>
  <printOptions horizontalCentered="1" verticalCentered="1"/>
  <pageMargins left="0.70866141732283472" right="0.70866141732283472" top="0.35433070866141736" bottom="0.35433070866141736" header="0.31496062992125984" footer="0.31496062992125984"/>
  <pageSetup paperSize="9" scale="69" fitToWidth="0" orientation="portrait" r:id="rId1"/>
  <headerFooter alignWithMargins="0">
    <oddFooter>&amp;L&amp;"ＭＳ Ｐ明朝,標準"2024.7改訂版</oddFooter>
  </headerFooter>
  <ignoredErrors>
    <ignoredError sqref="B7:B11 B23:B26 B15:B18 B31:B33 B38:B40 B45:B4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E6853-713A-4C6E-B1D5-0683ABF080FA}">
  <sheetPr>
    <tabColor rgb="FFFF0000"/>
    <pageSetUpPr fitToPage="1"/>
  </sheetPr>
  <dimension ref="A1:F39"/>
  <sheetViews>
    <sheetView view="pageBreakPreview" zoomScaleNormal="100" zoomScaleSheetLayoutView="100" workbookViewId="0">
      <selection activeCell="B45" sqref="B45"/>
    </sheetView>
  </sheetViews>
  <sheetFormatPr defaultColWidth="9" defaultRowHeight="12.5" x14ac:dyDescent="0.2"/>
  <cols>
    <col min="1" max="1" width="3.36328125" style="79" customWidth="1"/>
    <col min="2" max="2" width="12.90625" style="79" bestFit="1" customWidth="1"/>
    <col min="3" max="3" width="5.453125" style="131" customWidth="1"/>
    <col min="4" max="4" width="15" style="79" customWidth="1"/>
    <col min="5" max="5" width="31.08984375" style="79" bestFit="1" customWidth="1"/>
    <col min="6" max="6" width="32.6328125" style="79" customWidth="1"/>
    <col min="7" max="16384" width="9" style="79"/>
  </cols>
  <sheetData>
    <row r="1" spans="1:6" x14ac:dyDescent="0.2">
      <c r="A1" s="434"/>
      <c r="B1" s="434"/>
      <c r="C1" s="124"/>
      <c r="D1" s="125"/>
      <c r="E1" s="125"/>
      <c r="F1" s="125"/>
    </row>
    <row r="2" spans="1:6" ht="21" customHeight="1" x14ac:dyDescent="0.2">
      <c r="A2" s="435" t="s">
        <v>89</v>
      </c>
      <c r="B2" s="435"/>
      <c r="C2" s="435"/>
      <c r="D2" s="435"/>
      <c r="E2" s="435"/>
      <c r="F2" s="435"/>
    </row>
    <row r="3" spans="1:6" ht="21" customHeight="1" x14ac:dyDescent="0.2">
      <c r="A3" s="399" t="s">
        <v>111</v>
      </c>
      <c r="B3" s="397"/>
      <c r="C3" s="397"/>
      <c r="D3" s="398"/>
      <c r="E3" s="235" t="s">
        <v>88</v>
      </c>
      <c r="F3" s="126" t="s">
        <v>64</v>
      </c>
    </row>
    <row r="4" spans="1:6" ht="25" x14ac:dyDescent="0.2">
      <c r="A4" s="436" t="s">
        <v>65</v>
      </c>
      <c r="B4" s="439" t="s">
        <v>66</v>
      </c>
      <c r="C4" s="190" t="s">
        <v>193</v>
      </c>
      <c r="D4" s="127" t="s">
        <v>95</v>
      </c>
      <c r="E4" s="128" t="s">
        <v>194</v>
      </c>
      <c r="F4" s="128" t="s">
        <v>134</v>
      </c>
    </row>
    <row r="5" spans="1:6" ht="25" x14ac:dyDescent="0.2">
      <c r="A5" s="437"/>
      <c r="B5" s="440"/>
      <c r="C5" s="190" t="s">
        <v>195</v>
      </c>
      <c r="D5" s="127" t="s">
        <v>278</v>
      </c>
      <c r="E5" s="128" t="s">
        <v>197</v>
      </c>
      <c r="F5" s="128" t="s">
        <v>279</v>
      </c>
    </row>
    <row r="6" spans="1:6" ht="37.5" x14ac:dyDescent="0.2">
      <c r="A6" s="437"/>
      <c r="B6" s="440"/>
      <c r="C6" s="190" t="s">
        <v>223</v>
      </c>
      <c r="D6" s="127" t="s">
        <v>196</v>
      </c>
      <c r="E6" s="128" t="s">
        <v>197</v>
      </c>
      <c r="F6" s="128" t="s">
        <v>198</v>
      </c>
    </row>
    <row r="7" spans="1:6" ht="25" x14ac:dyDescent="0.2">
      <c r="A7" s="437"/>
      <c r="B7" s="440"/>
      <c r="C7" s="190" t="s">
        <v>280</v>
      </c>
      <c r="D7" s="127" t="s">
        <v>205</v>
      </c>
      <c r="E7" s="195" t="s">
        <v>67</v>
      </c>
      <c r="F7" s="128" t="s">
        <v>225</v>
      </c>
    </row>
    <row r="8" spans="1:6" ht="25" x14ac:dyDescent="0.2">
      <c r="A8" s="437"/>
      <c r="B8" s="441"/>
      <c r="C8" s="190" t="s">
        <v>125</v>
      </c>
      <c r="D8" s="127" t="s">
        <v>207</v>
      </c>
      <c r="E8" s="196" t="s">
        <v>67</v>
      </c>
      <c r="F8" s="128" t="s">
        <v>68</v>
      </c>
    </row>
    <row r="9" spans="1:6" ht="37.5" x14ac:dyDescent="0.2">
      <c r="A9" s="437"/>
      <c r="B9" s="439" t="s">
        <v>99</v>
      </c>
      <c r="C9" s="442" t="s">
        <v>186</v>
      </c>
      <c r="D9" s="444" t="s">
        <v>208</v>
      </c>
      <c r="E9" s="197" t="s">
        <v>137</v>
      </c>
      <c r="F9" s="445" t="s">
        <v>133</v>
      </c>
    </row>
    <row r="10" spans="1:6" ht="50" x14ac:dyDescent="0.2">
      <c r="A10" s="437"/>
      <c r="B10" s="440"/>
      <c r="C10" s="443"/>
      <c r="D10" s="301"/>
      <c r="E10" s="198" t="s">
        <v>226</v>
      </c>
      <c r="F10" s="446"/>
    </row>
    <row r="11" spans="1:6" ht="25" x14ac:dyDescent="0.2">
      <c r="A11" s="437"/>
      <c r="B11" s="440"/>
      <c r="C11" s="242" t="s">
        <v>202</v>
      </c>
      <c r="D11" s="129" t="s">
        <v>199</v>
      </c>
      <c r="E11" s="194" t="s">
        <v>281</v>
      </c>
      <c r="F11" s="128" t="s">
        <v>200</v>
      </c>
    </row>
    <row r="12" spans="1:6" ht="25" x14ac:dyDescent="0.2">
      <c r="A12" s="437"/>
      <c r="B12" s="440"/>
      <c r="C12" s="242" t="s">
        <v>126</v>
      </c>
      <c r="D12" s="127" t="s">
        <v>96</v>
      </c>
      <c r="E12" s="194" t="s">
        <v>282</v>
      </c>
      <c r="F12" s="130" t="s">
        <v>201</v>
      </c>
    </row>
    <row r="13" spans="1:6" ht="25" x14ac:dyDescent="0.2">
      <c r="A13" s="437"/>
      <c r="B13" s="440"/>
      <c r="C13" s="242" t="s">
        <v>127</v>
      </c>
      <c r="D13" s="157" t="s">
        <v>138</v>
      </c>
      <c r="E13" s="192" t="s">
        <v>283</v>
      </c>
      <c r="F13" s="156" t="s">
        <v>139</v>
      </c>
    </row>
    <row r="14" spans="1:6" ht="25" x14ac:dyDescent="0.2">
      <c r="A14" s="437"/>
      <c r="B14" s="440"/>
      <c r="C14" s="242" t="s">
        <v>206</v>
      </c>
      <c r="D14" s="191" t="s">
        <v>203</v>
      </c>
      <c r="E14" s="192" t="s">
        <v>284</v>
      </c>
      <c r="F14" s="193" t="s">
        <v>204</v>
      </c>
    </row>
    <row r="15" spans="1:6" ht="25" x14ac:dyDescent="0.2">
      <c r="A15" s="437"/>
      <c r="B15" s="440"/>
      <c r="C15" s="242" t="s">
        <v>285</v>
      </c>
      <c r="D15" s="129" t="s">
        <v>97</v>
      </c>
      <c r="E15" s="128" t="s">
        <v>98</v>
      </c>
      <c r="F15" s="128" t="s">
        <v>103</v>
      </c>
    </row>
    <row r="16" spans="1:6" ht="25" x14ac:dyDescent="0.2">
      <c r="A16" s="437"/>
      <c r="B16" s="440"/>
      <c r="C16" s="242" t="s">
        <v>286</v>
      </c>
      <c r="D16" s="129" t="s">
        <v>90</v>
      </c>
      <c r="E16" s="128" t="s">
        <v>215</v>
      </c>
      <c r="F16" s="128" t="s">
        <v>104</v>
      </c>
    </row>
    <row r="17" spans="1:6" ht="25" x14ac:dyDescent="0.2">
      <c r="A17" s="437"/>
      <c r="B17" s="441"/>
      <c r="C17" s="242" t="s">
        <v>209</v>
      </c>
      <c r="D17" s="129" t="s">
        <v>287</v>
      </c>
      <c r="E17" s="194" t="s">
        <v>288</v>
      </c>
      <c r="F17" s="128" t="s">
        <v>289</v>
      </c>
    </row>
    <row r="18" spans="1:6" ht="25" x14ac:dyDescent="0.2">
      <c r="A18" s="437"/>
      <c r="B18" s="447" t="s">
        <v>212</v>
      </c>
      <c r="C18" s="242" t="s">
        <v>210</v>
      </c>
      <c r="D18" s="202" t="s">
        <v>228</v>
      </c>
      <c r="E18" s="128" t="s">
        <v>217</v>
      </c>
      <c r="F18" s="128" t="s">
        <v>218</v>
      </c>
    </row>
    <row r="19" spans="1:6" ht="25" customHeight="1" x14ac:dyDescent="0.2">
      <c r="A19" s="437"/>
      <c r="B19" s="448"/>
      <c r="C19" s="242" t="s">
        <v>211</v>
      </c>
      <c r="D19" s="202" t="s">
        <v>229</v>
      </c>
      <c r="E19" s="128" t="s">
        <v>220</v>
      </c>
      <c r="F19" s="128" t="s">
        <v>117</v>
      </c>
    </row>
    <row r="20" spans="1:6" s="222" customFormat="1" ht="25" customHeight="1" x14ac:dyDescent="0.2">
      <c r="A20" s="437"/>
      <c r="B20" s="448"/>
      <c r="C20" s="242" t="s">
        <v>213</v>
      </c>
      <c r="D20" s="202" t="s">
        <v>243</v>
      </c>
      <c r="E20" s="128" t="s">
        <v>244</v>
      </c>
      <c r="F20" s="128" t="s">
        <v>245</v>
      </c>
    </row>
    <row r="21" spans="1:6" s="222" customFormat="1" ht="25" customHeight="1" x14ac:dyDescent="0.2">
      <c r="A21" s="437"/>
      <c r="B21" s="448"/>
      <c r="C21" s="242" t="s">
        <v>214</v>
      </c>
      <c r="D21" s="202" t="s">
        <v>290</v>
      </c>
      <c r="E21" s="128" t="s">
        <v>291</v>
      </c>
      <c r="F21" s="128" t="s">
        <v>292</v>
      </c>
    </row>
    <row r="22" spans="1:6" s="222" customFormat="1" ht="25" customHeight="1" x14ac:dyDescent="0.2">
      <c r="A22" s="437"/>
      <c r="B22" s="448"/>
      <c r="C22" s="242" t="s">
        <v>216</v>
      </c>
      <c r="D22" s="202" t="s">
        <v>293</v>
      </c>
      <c r="E22" s="128" t="s">
        <v>294</v>
      </c>
      <c r="F22" s="128" t="s">
        <v>295</v>
      </c>
    </row>
    <row r="23" spans="1:6" ht="25" x14ac:dyDescent="0.2">
      <c r="A23" s="437"/>
      <c r="B23" s="448"/>
      <c r="C23" s="242" t="s">
        <v>219</v>
      </c>
      <c r="D23" s="129" t="s">
        <v>296</v>
      </c>
      <c r="E23" s="128" t="s">
        <v>118</v>
      </c>
      <c r="F23" s="128" t="s">
        <v>297</v>
      </c>
    </row>
    <row r="24" spans="1:6" ht="25" customHeight="1" x14ac:dyDescent="0.2">
      <c r="A24" s="437"/>
      <c r="B24" s="448"/>
      <c r="C24" s="242" t="s">
        <v>221</v>
      </c>
      <c r="D24" s="202" t="s">
        <v>298</v>
      </c>
      <c r="E24" s="128" t="s">
        <v>299</v>
      </c>
      <c r="F24" s="128" t="s">
        <v>300</v>
      </c>
    </row>
    <row r="25" spans="1:6" ht="25" customHeight="1" x14ac:dyDescent="0.2">
      <c r="A25" s="437"/>
      <c r="B25" s="449"/>
      <c r="C25" s="242" t="s">
        <v>301</v>
      </c>
      <c r="D25" s="129" t="s">
        <v>302</v>
      </c>
      <c r="E25" s="128" t="s">
        <v>119</v>
      </c>
      <c r="F25" s="128" t="s">
        <v>133</v>
      </c>
    </row>
    <row r="26" spans="1:6" ht="62.5" x14ac:dyDescent="0.2">
      <c r="A26" s="438"/>
      <c r="B26" s="247" t="s">
        <v>246</v>
      </c>
      <c r="C26" s="243"/>
      <c r="D26" s="248"/>
      <c r="E26" s="194" t="s">
        <v>303</v>
      </c>
      <c r="F26" s="128" t="s">
        <v>101</v>
      </c>
    </row>
    <row r="27" spans="1:6" s="155" customFormat="1" ht="26.25" customHeight="1" x14ac:dyDescent="0.2">
      <c r="A27" s="247" t="s">
        <v>248</v>
      </c>
      <c r="B27" s="247"/>
      <c r="C27" s="243"/>
      <c r="D27" s="248"/>
      <c r="E27" s="130" t="s">
        <v>222</v>
      </c>
      <c r="F27" s="130" t="s">
        <v>102</v>
      </c>
    </row>
    <row r="28" spans="1:6" s="155" customFormat="1" x14ac:dyDescent="0.2">
      <c r="A28" s="249"/>
      <c r="B28" s="249"/>
      <c r="C28" s="131"/>
      <c r="D28" s="79"/>
      <c r="E28" s="79"/>
      <c r="F28" s="79"/>
    </row>
    <row r="29" spans="1:6" ht="18.75" customHeight="1" x14ac:dyDescent="0.2">
      <c r="A29" s="199"/>
      <c r="C29" s="250"/>
      <c r="D29" s="250"/>
      <c r="E29" s="250"/>
      <c r="F29" s="250"/>
    </row>
    <row r="30" spans="1:6" ht="30" customHeight="1" x14ac:dyDescent="0.2">
      <c r="A30" s="251" t="s">
        <v>304</v>
      </c>
      <c r="B30" s="431" t="s">
        <v>247</v>
      </c>
      <c r="C30" s="431"/>
      <c r="D30" s="431"/>
      <c r="E30" s="431"/>
      <c r="F30" s="431"/>
    </row>
    <row r="31" spans="1:6" ht="12.75" customHeight="1" x14ac:dyDescent="0.2">
      <c r="A31" s="432" t="s">
        <v>305</v>
      </c>
      <c r="B31" s="432"/>
      <c r="C31" s="241"/>
      <c r="D31" s="241"/>
      <c r="E31" s="241"/>
      <c r="F31" s="241"/>
    </row>
    <row r="32" spans="1:6" ht="12.75" customHeight="1" x14ac:dyDescent="0.2">
      <c r="B32" s="433" t="s">
        <v>227</v>
      </c>
      <c r="C32" s="433"/>
      <c r="D32" s="433"/>
      <c r="E32" s="433"/>
      <c r="F32" s="433"/>
    </row>
    <row r="33" spans="1:6" x14ac:dyDescent="0.2">
      <c r="B33" s="433" t="s">
        <v>100</v>
      </c>
      <c r="C33" s="433"/>
      <c r="D33" s="433"/>
      <c r="E33" s="433"/>
      <c r="F33" s="433"/>
    </row>
    <row r="34" spans="1:6" x14ac:dyDescent="0.2">
      <c r="B34" s="79" t="s">
        <v>306</v>
      </c>
      <c r="C34" s="201"/>
      <c r="D34" s="201"/>
      <c r="E34" s="201"/>
      <c r="F34" s="201"/>
    </row>
    <row r="35" spans="1:6" x14ac:dyDescent="0.2">
      <c r="A35" s="252"/>
      <c r="B35" s="253" t="s">
        <v>307</v>
      </c>
    </row>
    <row r="36" spans="1:6" x14ac:dyDescent="0.2">
      <c r="A36" s="252"/>
      <c r="B36" s="253" t="s">
        <v>308</v>
      </c>
    </row>
    <row r="37" spans="1:6" x14ac:dyDescent="0.2">
      <c r="B37" s="253" t="s">
        <v>309</v>
      </c>
    </row>
    <row r="38" spans="1:6" x14ac:dyDescent="0.2">
      <c r="B38" s="253" t="s">
        <v>310</v>
      </c>
    </row>
    <row r="39" spans="1:6" x14ac:dyDescent="0.2">
      <c r="B39" s="79" t="s">
        <v>311</v>
      </c>
    </row>
  </sheetData>
  <mergeCells count="14">
    <mergeCell ref="B30:F30"/>
    <mergeCell ref="A31:B31"/>
    <mergeCell ref="B32:F32"/>
    <mergeCell ref="B33:F33"/>
    <mergeCell ref="A1:B1"/>
    <mergeCell ref="A2:F2"/>
    <mergeCell ref="A3:D3"/>
    <mergeCell ref="A4:A26"/>
    <mergeCell ref="B4:B8"/>
    <mergeCell ref="B9:B17"/>
    <mergeCell ref="C9:C10"/>
    <mergeCell ref="D9:D10"/>
    <mergeCell ref="F9:F10"/>
    <mergeCell ref="B18:B25"/>
  </mergeCells>
  <phoneticPr fontId="7"/>
  <printOptions horizontalCentered="1" verticalCentered="1"/>
  <pageMargins left="0.7" right="0.7" top="0.75" bottom="0.75" header="0.3" footer="0.3"/>
  <pageSetup paperSize="9" scale="84" fitToWidth="0" orientation="portrait" r:id="rId1"/>
  <headerFooter alignWithMargins="0">
    <oddFooter>&amp;R&amp;"ＭＳ Ｐ明朝,標準"2024.7改訂版</oddFooter>
  </headerFooter>
  <ignoredErrors>
    <ignoredError sqref="C4:C19 C20: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算定内訳書</vt:lpstr>
      <vt:lpstr>医療機器研究経費ポイント</vt:lpstr>
      <vt:lpstr>画像提供・スライド作製・外注検体処理</vt:lpstr>
      <vt:lpstr>その他の費用</vt:lpstr>
      <vt:lpstr>治験経費算定基準表</vt:lpstr>
      <vt:lpstr>その他の費用!Print_Area</vt:lpstr>
      <vt:lpstr>医療機器研究経費ポイント!Print_Area</vt:lpstr>
      <vt:lpstr>画像提供・スライド作製・外注検体処理!Print_Area</vt:lpstr>
      <vt:lpstr>算定内訳書!Print_Area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yonehara</dc:creator>
  <cp:lastModifiedBy>大野梨絵</cp:lastModifiedBy>
  <cp:lastPrinted>2024-07-30T10:15:26Z</cp:lastPrinted>
  <dcterms:created xsi:type="dcterms:W3CDTF">2015-07-08T08:13:30Z</dcterms:created>
  <dcterms:modified xsi:type="dcterms:W3CDTF">2024-07-30T10:26:52Z</dcterms:modified>
</cp:coreProperties>
</file>